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DMINISTRATIF\AREA\Affaires en cours\GF\DOMAINE DE CHANTILLLY\3.AMT\"/>
    </mc:Choice>
  </mc:AlternateContent>
  <xr:revisionPtr revIDLastSave="0" documentId="13_ncr:1_{F4C03D14-19E7-4D02-AA25-A37420830D36}" xr6:coauthVersionLast="47" xr6:coauthVersionMax="47" xr10:uidLastSave="{00000000-0000-0000-0000-000000000000}"/>
  <bookViews>
    <workbookView xWindow="-120" yWindow="-120" windowWidth="29040" windowHeight="15720" activeTab="1" xr2:uid="{3E3C0089-6CA9-45D6-9349-5D8633FD97EB}"/>
  </bookViews>
  <sheets>
    <sheet name="Page de garde" sheetId="39" r:id="rId1"/>
    <sheet name="DQE" sheetId="37" r:id="rId2"/>
    <sheet name="Feuil1" sheetId="40" r:id="rId3"/>
  </sheets>
  <definedNames>
    <definedName name="_xlnm.Print_Titles" localSheetId="1">DQE!$1:$3</definedName>
    <definedName name="_xlnm.Print_Area" localSheetId="1">DQE!$A$1:$K$119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6" i="37" l="1"/>
  <c r="I115" i="37"/>
  <c r="I114" i="37"/>
  <c r="I101" i="37"/>
  <c r="I100" i="37"/>
  <c r="I99" i="37"/>
  <c r="I98" i="37"/>
  <c r="I97" i="37"/>
  <c r="I96" i="37"/>
  <c r="I95" i="37"/>
  <c r="I94" i="37"/>
  <c r="I93" i="37"/>
  <c r="I92" i="37"/>
  <c r="I91" i="37"/>
  <c r="I90" i="37"/>
  <c r="I89" i="37"/>
  <c r="I88" i="37"/>
  <c r="I87" i="37"/>
  <c r="I86" i="37"/>
  <c r="I85" i="37"/>
  <c r="I84" i="37"/>
  <c r="I83" i="37"/>
  <c r="I82" i="37"/>
  <c r="I81" i="37"/>
  <c r="I80" i="37"/>
  <c r="I79" i="37"/>
  <c r="I78" i="37"/>
  <c r="I77" i="37"/>
  <c r="I76" i="37"/>
  <c r="I75" i="37"/>
  <c r="I74" i="37"/>
  <c r="I73" i="37"/>
  <c r="I72" i="37"/>
  <c r="I71" i="37"/>
  <c r="I70" i="37"/>
  <c r="I69" i="37"/>
  <c r="I68" i="37"/>
  <c r="I67" i="37"/>
  <c r="I66" i="37"/>
  <c r="I65" i="37"/>
  <c r="I64" i="37"/>
  <c r="I63" i="37"/>
  <c r="I62" i="37"/>
  <c r="I61" i="37"/>
  <c r="I60" i="37"/>
  <c r="I59" i="37"/>
  <c r="I58" i="37"/>
  <c r="I57" i="37"/>
  <c r="I56" i="37"/>
  <c r="I55" i="37"/>
  <c r="I54" i="37"/>
  <c r="I53" i="37"/>
  <c r="I52" i="37"/>
  <c r="I51" i="37"/>
  <c r="I50" i="37"/>
  <c r="I49" i="37"/>
  <c r="I48" i="37"/>
  <c r="I47" i="37"/>
  <c r="I46" i="37"/>
  <c r="I45" i="37"/>
  <c r="I44" i="37"/>
  <c r="I43" i="37"/>
  <c r="I42" i="37"/>
  <c r="I41" i="37"/>
  <c r="I40" i="37"/>
  <c r="I39" i="37"/>
  <c r="I38" i="37"/>
  <c r="I37" i="37"/>
  <c r="I36" i="37"/>
  <c r="I35" i="37"/>
  <c r="I34" i="37"/>
  <c r="I33" i="37"/>
  <c r="I32" i="37"/>
  <c r="I31" i="37"/>
  <c r="I30" i="37"/>
  <c r="I26" i="37"/>
  <c r="I25" i="37"/>
  <c r="I24" i="37"/>
  <c r="I23" i="37"/>
  <c r="I22" i="37"/>
  <c r="I21" i="37"/>
  <c r="I20" i="37"/>
  <c r="I19" i="37"/>
  <c r="I18" i="37"/>
  <c r="I17" i="37"/>
  <c r="I16" i="37"/>
  <c r="I15" i="37"/>
  <c r="I14" i="37"/>
  <c r="I13" i="37"/>
  <c r="I12" i="37"/>
  <c r="I11" i="37"/>
  <c r="J115" i="37" l="1"/>
  <c r="J117" i="37" s="1"/>
  <c r="D115" i="37"/>
  <c r="F115" i="37"/>
  <c r="F117" i="37"/>
  <c r="J85" i="37"/>
  <c r="J86" i="37"/>
  <c r="J88" i="37"/>
  <c r="J89" i="37"/>
  <c r="J90" i="37"/>
  <c r="J82" i="37"/>
  <c r="J99" i="37"/>
  <c r="J100" i="37"/>
  <c r="J97" i="37"/>
  <c r="J65" i="37"/>
  <c r="J64" i="37"/>
  <c r="J61" i="37"/>
  <c r="J59" i="37"/>
  <c r="J58" i="37"/>
  <c r="J55" i="37"/>
  <c r="J52" i="37"/>
  <c r="J42" i="37"/>
  <c r="J44" i="37" s="1"/>
  <c r="J19" i="37"/>
  <c r="J20" i="37"/>
  <c r="J18" i="37"/>
  <c r="J12" i="37"/>
  <c r="J14" i="37"/>
  <c r="F65" i="37"/>
  <c r="F64" i="37"/>
  <c r="J83" i="37"/>
  <c r="F83" i="37"/>
  <c r="F82" i="37"/>
  <c r="F19" i="37"/>
  <c r="F18" i="37"/>
  <c r="J15" i="37"/>
  <c r="F15" i="37"/>
  <c r="F14" i="37"/>
  <c r="J11" i="37"/>
  <c r="F11" i="37"/>
  <c r="F27" i="37" s="1"/>
  <c r="F12" i="37"/>
  <c r="F42" i="37"/>
  <c r="F44" i="37"/>
  <c r="D61" i="37"/>
  <c r="D59" i="37"/>
  <c r="F59" i="37"/>
  <c r="D58" i="37"/>
  <c r="F58" i="37" s="1"/>
  <c r="H54" i="37"/>
  <c r="H50" i="37" s="1"/>
  <c r="F54" i="37"/>
  <c r="F52" i="37"/>
  <c r="F50" i="37"/>
  <c r="F67" i="37" s="1"/>
  <c r="F73" i="37"/>
  <c r="J73" i="37"/>
  <c r="J75" i="37"/>
  <c r="J72" i="37"/>
  <c r="J22" i="37"/>
  <c r="J23" i="37"/>
  <c r="J24" i="37"/>
  <c r="J25" i="37"/>
  <c r="J33" i="37"/>
  <c r="J35" i="37"/>
  <c r="J36" i="37"/>
  <c r="J32" i="37"/>
  <c r="F100" i="37"/>
  <c r="F99" i="37"/>
  <c r="F97" i="37"/>
  <c r="F102" i="37" s="1"/>
  <c r="F90" i="37"/>
  <c r="F89" i="37"/>
  <c r="F88" i="37"/>
  <c r="F86" i="37"/>
  <c r="F85" i="37"/>
  <c r="F75" i="37"/>
  <c r="F55" i="37"/>
  <c r="F36" i="37"/>
  <c r="F35" i="37"/>
  <c r="F33" i="37"/>
  <c r="F32" i="37"/>
  <c r="F25" i="37"/>
  <c r="F24" i="37"/>
  <c r="F23" i="37"/>
  <c r="F22" i="37"/>
  <c r="F20" i="37"/>
  <c r="F72" i="37"/>
  <c r="F77" i="37" s="1"/>
  <c r="F61" i="37"/>
  <c r="J54" i="37"/>
  <c r="F51" i="37"/>
  <c r="H51" i="37" l="1"/>
  <c r="J51" i="37" s="1"/>
  <c r="J50" i="37"/>
  <c r="F38" i="37"/>
  <c r="F92" i="37"/>
  <c r="J38" i="37"/>
  <c r="J27" i="37"/>
  <c r="J67" i="37"/>
  <c r="J77" i="37"/>
  <c r="J92" i="37"/>
  <c r="J102" i="37"/>
  <c r="F104" i="37" l="1"/>
  <c r="J104" i="37"/>
  <c r="J105" i="37" s="1"/>
  <c r="J106" i="37" s="1"/>
  <c r="F108" i="37" l="1"/>
  <c r="F109" i="37" s="1"/>
  <c r="F110" i="37" s="1"/>
  <c r="F105" i="37"/>
  <c r="F106" i="37" s="1"/>
</calcChain>
</file>

<file path=xl/sharedStrings.xml><?xml version="1.0" encoding="utf-8"?>
<sst xmlns="http://schemas.openxmlformats.org/spreadsheetml/2006/main" count="218" uniqueCount="167">
  <si>
    <t>N° Prix</t>
  </si>
  <si>
    <t>Désignation</t>
  </si>
  <si>
    <t>Unité</t>
  </si>
  <si>
    <t>100.3</t>
  </si>
  <si>
    <t>100.4</t>
  </si>
  <si>
    <t>100.5</t>
  </si>
  <si>
    <t>100.6</t>
  </si>
  <si>
    <t>Démolition de revêtement</t>
  </si>
  <si>
    <t>ml</t>
  </si>
  <si>
    <t>Sous total Poste 100</t>
  </si>
  <si>
    <t>RECUEIL DES EAUX DE RUISSELLEMENT</t>
  </si>
  <si>
    <t>Sous total Poste 101</t>
  </si>
  <si>
    <t>102.1</t>
  </si>
  <si>
    <t>Sous total Poste 102</t>
  </si>
  <si>
    <t>103.1</t>
  </si>
  <si>
    <t>m²</t>
  </si>
  <si>
    <t>103.2</t>
  </si>
  <si>
    <t>Création de sols structure légère</t>
  </si>
  <si>
    <t>Sous total Poste 103</t>
  </si>
  <si>
    <t>Sous total Poste 104</t>
  </si>
  <si>
    <t>Boîte de branchement et regard grille (maxi 60x60)</t>
  </si>
  <si>
    <t>Dossier de récolement</t>
  </si>
  <si>
    <t>TVA</t>
  </si>
  <si>
    <t>Montant € TTC</t>
  </si>
  <si>
    <t>Fourniture de tampon fonte</t>
  </si>
  <si>
    <t>kg</t>
  </si>
  <si>
    <t>100.1</t>
  </si>
  <si>
    <t>100.2</t>
  </si>
  <si>
    <t>Création de sols structure semi lourde</t>
  </si>
  <si>
    <t>Mises à niveau Telecom</t>
  </si>
  <si>
    <t>100.7</t>
  </si>
  <si>
    <t xml:space="preserve">Dépose de bordures et caniveaux </t>
  </si>
  <si>
    <t>101.2.1</t>
  </si>
  <si>
    <t>105.1</t>
  </si>
  <si>
    <t>105.2</t>
  </si>
  <si>
    <t>105.3</t>
  </si>
  <si>
    <t>Sous total Poste 105</t>
  </si>
  <si>
    <t>Sous total Poste 106</t>
  </si>
  <si>
    <t>u</t>
  </si>
  <si>
    <t>Ft</t>
  </si>
  <si>
    <t>m3</t>
  </si>
  <si>
    <t>101.1</t>
  </si>
  <si>
    <t>101.2</t>
  </si>
  <si>
    <t>101.3</t>
  </si>
  <si>
    <t xml:space="preserve">Caniveaux grille </t>
  </si>
  <si>
    <t>Chambre Telecom L1T</t>
  </si>
  <si>
    <t xml:space="preserve">Constat d'huissier </t>
  </si>
  <si>
    <t>103.1.1</t>
  </si>
  <si>
    <t>103.1.2</t>
  </si>
  <si>
    <t>103.1.3</t>
  </si>
  <si>
    <t>103.2.1</t>
  </si>
  <si>
    <t>103.2.2</t>
  </si>
  <si>
    <t>Montant total Euros H.T</t>
  </si>
  <si>
    <t>Prix Unitaire Euros H.T</t>
  </si>
  <si>
    <t>104.1</t>
  </si>
  <si>
    <t>104.2</t>
  </si>
  <si>
    <t>Caniveaux grille HRI 360 / 400 kN largeur 36 cm</t>
  </si>
  <si>
    <t>106.1</t>
  </si>
  <si>
    <t>Engazonnement</t>
  </si>
  <si>
    <t xml:space="preserve">Fourniture et mise en œuvre de terre végétale </t>
  </si>
  <si>
    <t>SIGNALISATION</t>
  </si>
  <si>
    <t>106.1.1</t>
  </si>
  <si>
    <t>103.3</t>
  </si>
  <si>
    <t>103.3.1</t>
  </si>
  <si>
    <t>103.3.2</t>
  </si>
  <si>
    <t>103.4</t>
  </si>
  <si>
    <t>103.4.1</t>
  </si>
  <si>
    <t xml:space="preserve">Signalisation temporaire de chantier </t>
  </si>
  <si>
    <t>101.1.1</t>
  </si>
  <si>
    <t>101.1.2</t>
  </si>
  <si>
    <t>Chambre Telecom L0T</t>
  </si>
  <si>
    <t xml:space="preserve">Signalétique horizontale en thermo </t>
  </si>
  <si>
    <t>Signalisation verticale PG (Petite Gamme)</t>
  </si>
  <si>
    <t xml:space="preserve">CREATION DE SOLS </t>
  </si>
  <si>
    <t>Préparation de chantier</t>
  </si>
  <si>
    <t>Travaux préparatoires</t>
  </si>
  <si>
    <t>104.3</t>
  </si>
  <si>
    <t>105.2.1</t>
  </si>
  <si>
    <t>105.3.1</t>
  </si>
  <si>
    <t>105.3.2</t>
  </si>
  <si>
    <t>105.4</t>
  </si>
  <si>
    <t>INSTALLATION - SIGNALISATION DE CHANTIER - TRAVAUX PREPARATOIRES</t>
  </si>
  <si>
    <t>Installation et signalisation de chantier</t>
  </si>
  <si>
    <t>Espaces verts</t>
  </si>
  <si>
    <t xml:space="preserve">Lot Unique : VRD </t>
  </si>
  <si>
    <t>105.2.4</t>
  </si>
  <si>
    <t>Dépose de signalisation existante</t>
  </si>
  <si>
    <t>Puits d'infiltration</t>
  </si>
  <si>
    <t xml:space="preserve">RECAPITULATIF </t>
  </si>
  <si>
    <r>
      <t>m</t>
    </r>
    <r>
      <rPr>
        <vertAlign val="superscript"/>
        <sz val="10"/>
        <rFont val="Calibri"/>
        <family val="2"/>
      </rPr>
      <t>3</t>
    </r>
  </si>
  <si>
    <t>Création de tranchée drainante</t>
  </si>
  <si>
    <t>Regards de visite</t>
  </si>
  <si>
    <t xml:space="preserve">STOP </t>
  </si>
  <si>
    <t>Installation de chantier, implantation</t>
  </si>
  <si>
    <t>Réalisation de sondages pour vérification tranchée drainante</t>
  </si>
  <si>
    <t xml:space="preserve">Terrassement pour espaces verts </t>
  </si>
  <si>
    <t xml:space="preserve">BORDURATION </t>
  </si>
  <si>
    <t>Mises à niveau eaux pluviales</t>
  </si>
  <si>
    <t>Montant € HT Voie PARKING Vl - A</t>
  </si>
  <si>
    <t>Montant € HT VOIE BUS - B</t>
  </si>
  <si>
    <t>Montant € HT - A + B</t>
  </si>
  <si>
    <t>Préparation espaces verts</t>
  </si>
  <si>
    <t xml:space="preserve">DOE - MACONNERIE </t>
  </si>
  <si>
    <t>Requalification des voies desservant les parkings P1 du château de CHANTILLY</t>
  </si>
  <si>
    <t>BB ou RG 40x40</t>
  </si>
  <si>
    <t>100.8</t>
  </si>
  <si>
    <t>Reprofilage avec GNT raboté, réglage et compactage de la couche de fondation</t>
  </si>
  <si>
    <t>Evacuation de la GNT dans un rayon de 5 kms</t>
  </si>
  <si>
    <t>Sols en béton balayé dans virage (surlargeur de courtoisie avec strie)</t>
  </si>
  <si>
    <t>Réalisation d'un levé géomètre et d'un plan d'exécution</t>
  </si>
  <si>
    <t xml:space="preserve">Panneau type C </t>
  </si>
  <si>
    <t xml:space="preserve">Panneau type AB </t>
  </si>
  <si>
    <t>Voirie légère sur 5 m de large</t>
  </si>
  <si>
    <t>Voirie semi lourde sur 4 m de large</t>
  </si>
  <si>
    <t>Coulage de bordurette largeur 12 cm</t>
  </si>
  <si>
    <t>Quantité Voie pour parking véhicules légers</t>
  </si>
  <si>
    <t>Quantité voie pour parkings bus</t>
  </si>
  <si>
    <t>100.1.1</t>
  </si>
  <si>
    <t>100.1.2</t>
  </si>
  <si>
    <t>Partie voie pour parking bus</t>
  </si>
  <si>
    <t>Partie voie pour parking véhicules légers</t>
  </si>
  <si>
    <t>100.2.1</t>
  </si>
  <si>
    <t>100.2.2</t>
  </si>
  <si>
    <t>100.3.1</t>
  </si>
  <si>
    <t>100.3.2</t>
  </si>
  <si>
    <t>105.1.1</t>
  </si>
  <si>
    <t>105.1.2</t>
  </si>
  <si>
    <t>Divers</t>
  </si>
  <si>
    <t>Apport matériau</t>
  </si>
  <si>
    <t>103.5</t>
  </si>
  <si>
    <t>Fourniture et livraison de GNT 0/20 calcaire dur de l'avesnois (couleur gris / bleu)</t>
  </si>
  <si>
    <t>Fourniture et livraison de calcaire dur de l'avesnois (couleur gris / bleu) en 6/10</t>
  </si>
  <si>
    <t>T</t>
  </si>
  <si>
    <t>Rabotage de la GNT en place et mise en stock sur parking latéral</t>
  </si>
  <si>
    <t>Rabotage de la GNT en place, reprofilage, réglage et compactage de la couche de fondation</t>
  </si>
  <si>
    <t>Purges sur 40 cm (en GNT avec matériau raboté)</t>
  </si>
  <si>
    <t xml:space="preserve">Ouvrages béton </t>
  </si>
  <si>
    <t>Travaux préparatoires avant enrobé</t>
  </si>
  <si>
    <t>103.5.1</t>
  </si>
  <si>
    <t>103.5.2</t>
  </si>
  <si>
    <t>Sols en béton b. 0/10 Mixte Porphyre noir sur 7 cm</t>
  </si>
  <si>
    <t>Sols en béton b. 0/10 calaire noir sur 6 cm</t>
  </si>
  <si>
    <t>PREPARATION ESPACES VERTS (prix pour mémoire)</t>
  </si>
  <si>
    <t>106.2</t>
  </si>
  <si>
    <t>106.2.1</t>
  </si>
  <si>
    <t>106.2.2</t>
  </si>
  <si>
    <t>PLUS VALUE si on retenait la borduration coulée en place uniquement pour délimiter voie et parking Vl</t>
  </si>
  <si>
    <t>Maître d'ouvrage :</t>
  </si>
  <si>
    <r>
      <rPr>
        <b/>
        <sz val="11"/>
        <rFont val="Calibri"/>
        <family val="2"/>
      </rPr>
      <t>Domaine de Chantilly – Fondation d’Aumale</t>
    </r>
    <r>
      <rPr>
        <sz val="11"/>
        <rFont val="Calibri"/>
        <family val="2"/>
      </rPr>
      <t xml:space="preserve">
17, rue du Connétable
60 500 CHANTILLY
Tél.  03 44 27 31 80</t>
    </r>
  </si>
  <si>
    <t>Maître d'œuvre :</t>
  </si>
  <si>
    <r>
      <rPr>
        <b/>
        <sz val="11"/>
        <rFont val="Calibri"/>
        <family val="2"/>
      </rPr>
      <t xml:space="preserve">AREA SARL
Agence OISE : 60600 CLERMONT
</t>
    </r>
    <r>
      <rPr>
        <sz val="11"/>
        <rFont val="Calibri"/>
        <family val="2"/>
      </rPr>
      <t>3bis rue de Béthencourtel – résidence le Gd Pré
Agence AISNE : 02200 SOISSONS 
1 rue des Fondeurs - ZAC des Entrepôts 
Tél : 03 23 53 02 28 
Email : contact@area-sarl.fr</t>
    </r>
  </si>
  <si>
    <t>Marché public de travaux</t>
  </si>
  <si>
    <t>Travaux de réfection des voies de desserte des parkings P1 véhicules légers et bus du château de Chantilly</t>
  </si>
  <si>
    <r>
      <rPr>
        <b/>
        <sz val="26"/>
        <rFont val="Calibri"/>
        <family val="2"/>
      </rPr>
      <t>D</t>
    </r>
    <r>
      <rPr>
        <b/>
        <sz val="24"/>
        <rFont val="Calibri"/>
        <family val="2"/>
      </rPr>
      <t>ETAIL</t>
    </r>
    <r>
      <rPr>
        <b/>
        <sz val="26"/>
        <rFont val="Calibri"/>
        <family val="2"/>
      </rPr>
      <t xml:space="preserve"> Q</t>
    </r>
    <r>
      <rPr>
        <b/>
        <sz val="24"/>
        <rFont val="Calibri"/>
        <family val="2"/>
      </rPr>
      <t>UANTITATIF</t>
    </r>
    <r>
      <rPr>
        <b/>
        <sz val="26"/>
        <rFont val="Calibri"/>
        <family val="2"/>
      </rPr>
      <t xml:space="preserve"> E</t>
    </r>
    <r>
      <rPr>
        <b/>
        <sz val="24"/>
        <rFont val="Calibri"/>
        <family val="2"/>
      </rPr>
      <t>STIMATIF</t>
    </r>
    <r>
      <rPr>
        <b/>
        <sz val="22"/>
        <rFont val="Calibri"/>
        <family val="2"/>
      </rPr>
      <t xml:space="preserve"> (D.Q.E)</t>
    </r>
  </si>
  <si>
    <r>
      <t>Lot unique</t>
    </r>
    <r>
      <rPr>
        <i/>
        <sz val="18"/>
        <color theme="9" tint="-0.249977111117893"/>
        <rFont val="Calibri"/>
        <family val="2"/>
      </rPr>
      <t xml:space="preserve"> : VRD</t>
    </r>
  </si>
  <si>
    <t>Date</t>
  </si>
  <si>
    <t>Émetteur</t>
  </si>
  <si>
    <t>Indice</t>
  </si>
  <si>
    <t>Type de modification</t>
  </si>
  <si>
    <t>Document initial</t>
  </si>
  <si>
    <t>AREA SARL</t>
  </si>
  <si>
    <t>Modifications</t>
  </si>
  <si>
    <t>Visé par :</t>
  </si>
  <si>
    <t>Mr BASSET</t>
  </si>
  <si>
    <t>Responsable Parcs et Jardins</t>
  </si>
  <si>
    <t>Opération n°</t>
  </si>
  <si>
    <t>Concertation AREA / 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</si>
</sst>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4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sz val="10"/>
      <color indexed="10"/>
      <name val="Calibri"/>
      <family val="2"/>
    </font>
    <font>
      <i/>
      <sz val="10"/>
      <name val="Calibri"/>
      <family val="2"/>
    </font>
    <font>
      <vertAlign val="superscript"/>
      <sz val="10"/>
      <name val="Calibri"/>
      <family val="2"/>
    </font>
    <font>
      <sz val="8"/>
      <name val="Arial"/>
    </font>
    <font>
      <b/>
      <sz val="10"/>
      <color theme="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25"/>
      <name val="Calibri"/>
      <family val="2"/>
      <scheme val="minor"/>
    </font>
    <font>
      <b/>
      <sz val="30"/>
      <name val="Calibri"/>
      <family val="2"/>
      <scheme val="minor"/>
    </font>
    <font>
      <b/>
      <sz val="22"/>
      <color indexed="23"/>
      <name val="Comic Sans MS"/>
      <family val="4"/>
    </font>
    <font>
      <sz val="11"/>
      <name val="Calibri"/>
      <family val="2"/>
      <scheme val="minor"/>
    </font>
    <font>
      <sz val="22"/>
      <name val="Calibri"/>
      <family val="2"/>
      <scheme val="minor"/>
    </font>
    <font>
      <b/>
      <sz val="10"/>
      <name val="Comic Sans MS"/>
      <family val="4"/>
    </font>
    <font>
      <sz val="16"/>
      <name val="Comic Sans MS"/>
      <family val="4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5"/>
      <name val="Arial"/>
      <family val="2"/>
    </font>
    <font>
      <b/>
      <sz val="22"/>
      <name val="Calibri"/>
      <family val="2"/>
      <scheme val="minor"/>
    </font>
    <font>
      <b/>
      <sz val="26"/>
      <name val="Calibri"/>
      <family val="2"/>
    </font>
    <font>
      <b/>
      <sz val="24"/>
      <name val="Calibri"/>
      <family val="2"/>
    </font>
    <font>
      <b/>
      <sz val="22"/>
      <name val="Calibri"/>
      <family val="2"/>
    </font>
    <font>
      <b/>
      <sz val="18"/>
      <name val="Calibri"/>
      <family val="2"/>
      <scheme val="minor"/>
    </font>
    <font>
      <i/>
      <sz val="18"/>
      <color theme="9" tint="-0.249977111117893"/>
      <name val="Calibri"/>
      <family val="2"/>
      <scheme val="minor"/>
    </font>
    <font>
      <i/>
      <sz val="18"/>
      <color theme="9" tint="-0.249977111117893"/>
      <name val="Calibri"/>
      <family val="2"/>
    </font>
    <font>
      <i/>
      <sz val="20"/>
      <color theme="9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 shrinkToFit="1"/>
    </xf>
    <xf numFmtId="4" fontId="5" fillId="0" borderId="0" xfId="0" applyNumberFormat="1" applyFont="1" applyAlignment="1">
      <alignment horizontal="right"/>
    </xf>
    <xf numFmtId="4" fontId="5" fillId="0" borderId="0" xfId="1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 shrinkToFit="1"/>
    </xf>
    <xf numFmtId="4" fontId="5" fillId="6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 shrinkToFit="1"/>
    </xf>
    <xf numFmtId="4" fontId="8" fillId="1" borderId="1" xfId="1" applyNumberFormat="1" applyFont="1" applyFill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/>
    </xf>
    <xf numFmtId="0" fontId="6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right" vertical="center" wrapText="1"/>
    </xf>
    <xf numFmtId="4" fontId="5" fillId="6" borderId="1" xfId="0" applyNumberFormat="1" applyFont="1" applyFill="1" applyBorder="1" applyAlignment="1">
      <alignment horizontal="right" vertical="center"/>
    </xf>
    <xf numFmtId="4" fontId="6" fillId="0" borderId="1" xfId="15" applyNumberFormat="1" applyFont="1" applyBorder="1" applyAlignment="1">
      <alignment horizontal="right" vertical="center" wrapText="1"/>
    </xf>
    <xf numFmtId="4" fontId="6" fillId="0" borderId="1" xfId="17" applyNumberFormat="1" applyFont="1" applyBorder="1" applyAlignment="1">
      <alignment horizontal="right" vertical="center" wrapText="1"/>
    </xf>
    <xf numFmtId="4" fontId="6" fillId="0" borderId="1" xfId="18" applyNumberFormat="1" applyFont="1" applyBorder="1" applyAlignment="1">
      <alignment horizontal="right" vertical="center" wrapText="1"/>
    </xf>
    <xf numFmtId="164" fontId="5" fillId="0" borderId="1" xfId="1" applyFont="1" applyFill="1" applyBorder="1" applyAlignment="1">
      <alignment horizontal="right" vertical="center"/>
    </xf>
    <xf numFmtId="4" fontId="6" fillId="0" borderId="1" xfId="12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 shrinkToFit="1"/>
    </xf>
    <xf numFmtId="0" fontId="5" fillId="0" borderId="3" xfId="0" applyFont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4" fontId="6" fillId="7" borderId="2" xfId="0" applyNumberFormat="1" applyFont="1" applyFill="1" applyBorder="1" applyAlignment="1">
      <alignment horizontal="right" vertical="center" wrapText="1"/>
    </xf>
    <xf numFmtId="0" fontId="6" fillId="7" borderId="2" xfId="0" applyFont="1" applyFill="1" applyBorder="1" applyAlignment="1">
      <alignment horizontal="center" vertical="center" wrapText="1" shrinkToFit="1"/>
    </xf>
    <xf numFmtId="0" fontId="6" fillId="4" borderId="1" xfId="0" applyFont="1" applyFill="1" applyBorder="1" applyAlignment="1">
      <alignment horizontal="center" vertical="center" wrapText="1"/>
    </xf>
    <xf numFmtId="4" fontId="6" fillId="8" borderId="2" xfId="0" applyNumberFormat="1" applyFont="1" applyFill="1" applyBorder="1" applyAlignment="1">
      <alignment horizontal="right" vertical="center" wrapText="1"/>
    </xf>
    <xf numFmtId="4" fontId="6" fillId="9" borderId="2" xfId="0" applyNumberFormat="1" applyFont="1" applyFill="1" applyBorder="1" applyAlignment="1">
      <alignment horizontal="right" vertical="center" wrapText="1"/>
    </xf>
    <xf numFmtId="10" fontId="6" fillId="0" borderId="2" xfId="23" applyNumberFormat="1" applyFont="1" applyBorder="1" applyAlignment="1">
      <alignment horizontal="center" vertical="center"/>
    </xf>
    <xf numFmtId="0" fontId="6" fillId="4" borderId="5" xfId="0" applyFont="1" applyFill="1" applyBorder="1" applyAlignment="1">
      <alignment vertical="center" wrapText="1" shrinkToFit="1"/>
    </xf>
    <xf numFmtId="0" fontId="6" fillId="4" borderId="1" xfId="0" applyFont="1" applyFill="1" applyBorder="1" applyAlignment="1">
      <alignment horizontal="center" vertical="center" wrapText="1" shrinkToFit="1"/>
    </xf>
    <xf numFmtId="0" fontId="6" fillId="5" borderId="1" xfId="0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right" vertical="center"/>
    </xf>
    <xf numFmtId="0" fontId="6" fillId="4" borderId="7" xfId="0" applyFont="1" applyFill="1" applyBorder="1" applyAlignment="1">
      <alignment vertical="center" wrapText="1" shrinkToFit="1"/>
    </xf>
    <xf numFmtId="4" fontId="6" fillId="4" borderId="6" xfId="0" applyNumberFormat="1" applyFont="1" applyFill="1" applyBorder="1" applyAlignment="1">
      <alignment horizontal="right" vertical="center" wrapText="1"/>
    </xf>
    <xf numFmtId="4" fontId="5" fillId="4" borderId="6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shrinkToFit="1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0" fontId="6" fillId="4" borderId="6" xfId="0" applyFont="1" applyFill="1" applyBorder="1" applyAlignment="1">
      <alignment horizontal="center" vertical="center" wrapText="1" shrinkToFit="1"/>
    </xf>
    <xf numFmtId="0" fontId="6" fillId="4" borderId="6" xfId="0" applyFont="1" applyFill="1" applyBorder="1" applyAlignment="1">
      <alignment horizontal="center" vertical="center" wrapText="1"/>
    </xf>
    <xf numFmtId="0" fontId="6" fillId="10" borderId="11" xfId="0" applyFont="1" applyFill="1" applyBorder="1"/>
    <xf numFmtId="0" fontId="5" fillId="10" borderId="12" xfId="0" applyFont="1" applyFill="1" applyBorder="1" applyAlignment="1">
      <alignment wrapText="1" shrinkToFit="1"/>
    </xf>
    <xf numFmtId="0" fontId="5" fillId="10" borderId="12" xfId="0" applyFont="1" applyFill="1" applyBorder="1"/>
    <xf numFmtId="4" fontId="5" fillId="10" borderId="12" xfId="1" applyNumberFormat="1" applyFont="1" applyFill="1" applyBorder="1" applyAlignment="1">
      <alignment horizontal="right"/>
    </xf>
    <xf numFmtId="4" fontId="6" fillId="10" borderId="12" xfId="0" applyNumberFormat="1" applyFont="1" applyFill="1" applyBorder="1" applyAlignment="1">
      <alignment horizontal="right"/>
    </xf>
    <xf numFmtId="4" fontId="5" fillId="10" borderId="7" xfId="0" applyNumberFormat="1" applyFont="1" applyFill="1" applyBorder="1" applyAlignment="1">
      <alignment horizontal="right"/>
    </xf>
    <xf numFmtId="4" fontId="5" fillId="10" borderId="11" xfId="1" applyNumberFormat="1" applyFont="1" applyFill="1" applyBorder="1" applyAlignment="1">
      <alignment horizontal="right"/>
    </xf>
    <xf numFmtId="4" fontId="6" fillId="1" borderId="1" xfId="1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164" fontId="6" fillId="0" borderId="4" xfId="1" applyFont="1" applyBorder="1" applyAlignment="1">
      <alignment horizontal="right" vertical="center"/>
    </xf>
    <xf numFmtId="0" fontId="5" fillId="0" borderId="0" xfId="0" applyFont="1" applyAlignment="1">
      <alignment vertical="center" wrapText="1" shrinkToFit="1"/>
    </xf>
    <xf numFmtId="4" fontId="5" fillId="0" borderId="0" xfId="1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2" fillId="0" borderId="0" xfId="16"/>
    <xf numFmtId="0" fontId="18" fillId="0" borderId="0" xfId="16" applyFont="1" applyAlignment="1">
      <alignment horizontal="center" vertical="center"/>
    </xf>
    <xf numFmtId="0" fontId="2" fillId="0" borderId="0" xfId="16" applyAlignment="1">
      <alignment horizontal="center" vertical="center" wrapText="1"/>
    </xf>
    <xf numFmtId="0" fontId="21" fillId="0" borderId="0" xfId="16" applyFont="1"/>
    <xf numFmtId="0" fontId="22" fillId="0" borderId="0" xfId="16" applyFont="1"/>
    <xf numFmtId="0" fontId="23" fillId="2" borderId="26" xfId="16" applyFont="1" applyFill="1" applyBorder="1"/>
    <xf numFmtId="0" fontId="24" fillId="2" borderId="27" xfId="16" applyFont="1" applyFill="1" applyBorder="1"/>
    <xf numFmtId="0" fontId="24" fillId="2" borderId="28" xfId="16" applyFont="1" applyFill="1" applyBorder="1"/>
    <xf numFmtId="0" fontId="25" fillId="0" borderId="0" xfId="16" applyFont="1"/>
    <xf numFmtId="0" fontId="24" fillId="2" borderId="31" xfId="16" applyFont="1" applyFill="1" applyBorder="1" applyAlignment="1">
      <alignment horizontal="center"/>
    </xf>
    <xf numFmtId="0" fontId="24" fillId="2" borderId="32" xfId="16" applyFont="1" applyFill="1" applyBorder="1" applyAlignment="1">
      <alignment horizontal="center"/>
    </xf>
    <xf numFmtId="0" fontId="24" fillId="2" borderId="33" xfId="16" applyFont="1" applyFill="1" applyBorder="1" applyAlignment="1">
      <alignment horizontal="center"/>
    </xf>
    <xf numFmtId="0" fontId="16" fillId="0" borderId="0" xfId="16" applyFont="1" applyAlignment="1">
      <alignment vertical="center" wrapText="1"/>
    </xf>
    <xf numFmtId="0" fontId="17" fillId="0" borderId="0" xfId="16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34" xfId="0" applyFont="1" applyBorder="1" applyAlignment="1">
      <alignment horizontal="center" vertical="center" wrapText="1"/>
    </xf>
    <xf numFmtId="14" fontId="14" fillId="0" borderId="19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15" xfId="16" applyFont="1" applyBorder="1" applyAlignment="1">
      <alignment horizontal="center" vertical="center"/>
    </xf>
    <xf numFmtId="0" fontId="13" fillId="0" borderId="16" xfId="16" applyFont="1" applyBorder="1" applyAlignment="1">
      <alignment horizontal="center" vertical="center"/>
    </xf>
    <xf numFmtId="0" fontId="13" fillId="0" borderId="20" xfId="16" applyFont="1" applyBorder="1" applyAlignment="1">
      <alignment horizontal="center" vertical="center"/>
    </xf>
    <xf numFmtId="0" fontId="13" fillId="0" borderId="21" xfId="16" applyFont="1" applyBorder="1" applyAlignment="1">
      <alignment horizontal="center" vertical="center"/>
    </xf>
    <xf numFmtId="0" fontId="13" fillId="11" borderId="17" xfId="16" applyFont="1" applyFill="1" applyBorder="1" applyAlignment="1">
      <alignment horizontal="center" vertical="center"/>
    </xf>
    <xf numFmtId="0" fontId="13" fillId="11" borderId="18" xfId="16" applyFont="1" applyFill="1" applyBorder="1" applyAlignment="1">
      <alignment horizontal="center" vertical="center"/>
    </xf>
    <xf numFmtId="0" fontId="13" fillId="11" borderId="19" xfId="16" applyFont="1" applyFill="1" applyBorder="1" applyAlignment="1">
      <alignment horizontal="center" vertical="center"/>
    </xf>
    <xf numFmtId="0" fontId="14" fillId="0" borderId="17" xfId="16" applyFont="1" applyBorder="1" applyAlignment="1">
      <alignment horizontal="center" vertical="center" wrapText="1"/>
    </xf>
    <xf numFmtId="0" fontId="14" fillId="0" borderId="18" xfId="16" applyFont="1" applyBorder="1" applyAlignment="1">
      <alignment horizontal="center" vertical="center" wrapText="1"/>
    </xf>
    <xf numFmtId="0" fontId="14" fillId="0" borderId="19" xfId="16" applyFont="1" applyBorder="1" applyAlignment="1">
      <alignment horizontal="center" vertical="center" wrapText="1"/>
    </xf>
    <xf numFmtId="0" fontId="19" fillId="11" borderId="15" xfId="16" applyFont="1" applyFill="1" applyBorder="1" applyAlignment="1">
      <alignment horizontal="center" vertical="center"/>
    </xf>
    <xf numFmtId="0" fontId="19" fillId="11" borderId="22" xfId="16" applyFont="1" applyFill="1" applyBorder="1" applyAlignment="1">
      <alignment horizontal="center" vertical="center"/>
    </xf>
    <xf numFmtId="0" fontId="19" fillId="11" borderId="16" xfId="16" applyFont="1" applyFill="1" applyBorder="1" applyAlignment="1">
      <alignment horizontal="center" vertical="center"/>
    </xf>
    <xf numFmtId="0" fontId="30" fillId="0" borderId="23" xfId="16" quotePrefix="1" applyFont="1" applyBorder="1" applyAlignment="1">
      <alignment horizontal="center" vertical="center" wrapText="1"/>
    </xf>
    <xf numFmtId="0" fontId="20" fillId="0" borderId="0" xfId="16" applyFont="1" applyAlignment="1">
      <alignment horizontal="center" wrapText="1"/>
    </xf>
    <xf numFmtId="0" fontId="20" fillId="0" borderId="24" xfId="16" applyFont="1" applyBorder="1" applyAlignment="1">
      <alignment horizontal="center" wrapText="1"/>
    </xf>
    <xf numFmtId="0" fontId="20" fillId="0" borderId="23" xfId="16" applyFont="1" applyBorder="1" applyAlignment="1">
      <alignment horizontal="center" wrapText="1"/>
    </xf>
    <xf numFmtId="0" fontId="20" fillId="0" borderId="20" xfId="16" applyFont="1" applyBorder="1" applyAlignment="1">
      <alignment horizontal="center" wrapText="1"/>
    </xf>
    <xf numFmtId="0" fontId="20" fillId="0" borderId="25" xfId="16" applyFont="1" applyBorder="1" applyAlignment="1">
      <alignment horizontal="center" wrapText="1"/>
    </xf>
    <xf numFmtId="0" fontId="20" fillId="0" borderId="21" xfId="16" applyFont="1" applyBorder="1" applyAlignment="1">
      <alignment horizont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29" fillId="2" borderId="29" xfId="16" applyFont="1" applyFill="1" applyBorder="1" applyAlignment="1">
      <alignment horizontal="center" vertical="center"/>
    </xf>
    <xf numFmtId="0" fontId="26" fillId="2" borderId="0" xfId="16" applyFont="1" applyFill="1" applyAlignment="1">
      <alignment horizontal="center" vertical="center"/>
    </xf>
    <xf numFmtId="0" fontId="26" fillId="2" borderId="30" xfId="16" applyFont="1" applyFill="1" applyBorder="1" applyAlignment="1">
      <alignment horizontal="center" vertical="center"/>
    </xf>
    <xf numFmtId="0" fontId="31" fillId="2" borderId="29" xfId="16" applyFont="1" applyFill="1" applyBorder="1" applyAlignment="1">
      <alignment horizontal="center" vertical="center"/>
    </xf>
    <xf numFmtId="0" fontId="33" fillId="2" borderId="0" xfId="16" applyFont="1" applyFill="1" applyAlignment="1">
      <alignment horizontal="center" vertical="center"/>
    </xf>
    <xf numFmtId="0" fontId="33" fillId="2" borderId="30" xfId="16" applyFont="1" applyFill="1" applyBorder="1" applyAlignment="1">
      <alignment horizontal="center" vertical="center"/>
    </xf>
    <xf numFmtId="164" fontId="6" fillId="0" borderId="8" xfId="1" applyFont="1" applyBorder="1" applyAlignment="1">
      <alignment horizontal="right" vertical="center"/>
    </xf>
    <xf numFmtId="164" fontId="6" fillId="0" borderId="9" xfId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6" fillId="9" borderId="13" xfId="1" applyFont="1" applyFill="1" applyBorder="1" applyAlignment="1">
      <alignment horizontal="right" vertical="center"/>
    </xf>
    <xf numFmtId="164" fontId="6" fillId="9" borderId="14" xfId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 shrinkToFit="1"/>
    </xf>
    <xf numFmtId="0" fontId="6" fillId="4" borderId="1" xfId="0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8" borderId="13" xfId="1" applyFont="1" applyFill="1" applyBorder="1" applyAlignment="1">
      <alignment horizontal="right" vertical="center"/>
    </xf>
    <xf numFmtId="164" fontId="6" fillId="8" borderId="14" xfId="1" applyFont="1" applyFill="1" applyBorder="1" applyAlignment="1">
      <alignment horizontal="right" vertical="center"/>
    </xf>
    <xf numFmtId="164" fontId="6" fillId="7" borderId="13" xfId="1" applyFont="1" applyFill="1" applyBorder="1" applyAlignment="1">
      <alignment horizontal="right" vertical="center"/>
    </xf>
    <xf numFmtId="164" fontId="6" fillId="7" borderId="14" xfId="1" applyFont="1" applyFill="1" applyBorder="1" applyAlignment="1">
      <alignment horizontal="right" vertical="center"/>
    </xf>
    <xf numFmtId="0" fontId="6" fillId="8" borderId="6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</cellXfs>
  <cellStyles count="25">
    <cellStyle name="Milliers" xfId="1" builtinId="3"/>
    <cellStyle name="Milliers 13" xfId="2" xr:uid="{85B40D34-B2F8-4582-A519-22030DDA0CD7}"/>
    <cellStyle name="Milliers 14" xfId="3" xr:uid="{9B795826-4C87-4F97-B15C-C5AAC5A277A5}"/>
    <cellStyle name="Milliers 15" xfId="4" xr:uid="{7668A855-0606-4725-A4B7-E1B45BEA44D8}"/>
    <cellStyle name="Milliers 16" xfId="5" xr:uid="{E685B924-A902-406C-960F-A18C28AA3F6A}"/>
    <cellStyle name="Milliers 17" xfId="6" xr:uid="{4CEFBB4D-698F-45A5-A1F6-FD4A319BA03B}"/>
    <cellStyle name="Milliers 18" xfId="7" xr:uid="{C95B0435-5FC0-47B8-A4B0-2C8DB8FB8E7B}"/>
    <cellStyle name="Milliers 2" xfId="8" xr:uid="{B740B589-2EE9-4C58-8BF3-8B0D4AEF78E3}"/>
    <cellStyle name="Milliers 2 2" xfId="9" xr:uid="{5112B660-AB37-406A-BFAC-2F4A6DE1AA5C}"/>
    <cellStyle name="Normal" xfId="0" builtinId="0"/>
    <cellStyle name="Normal 10 2" xfId="10" xr:uid="{6CE0B715-6848-42B9-B2A9-4A75AA7F6DEB}"/>
    <cellStyle name="Normal 16" xfId="11" xr:uid="{AEE287DA-FB9C-4693-8A18-B7929915E3FF}"/>
    <cellStyle name="Normal 17" xfId="12" xr:uid="{28FD7C58-A5FB-4942-90B6-343ACF5536F0}"/>
    <cellStyle name="Normal 18" xfId="13" xr:uid="{7E102024-653D-415D-B52B-5D0326F8F3FC}"/>
    <cellStyle name="Normal 19" xfId="14" xr:uid="{31FEB4AD-F69F-4959-8247-147FC3A901DE}"/>
    <cellStyle name="Normal 2" xfId="15" xr:uid="{04721637-97F1-454F-A257-253011CCF360}"/>
    <cellStyle name="Normal 2 2" xfId="16" xr:uid="{30286C5E-2DAD-4B87-8E2D-A35EA9554198}"/>
    <cellStyle name="Normal 3" xfId="17" xr:uid="{F55D6A0D-B444-4CCB-BD1A-8B81A0FF5130}"/>
    <cellStyle name="Normal 4" xfId="18" xr:uid="{676A72A7-FD1C-4C23-ABCC-D5ABBD073D2B}"/>
    <cellStyle name="Normal 5" xfId="19" xr:uid="{1E7ED81F-F08B-4B6A-AD98-9A04A056010C}"/>
    <cellStyle name="Normal 6" xfId="20" xr:uid="{6BCC5988-01F1-4111-8FEC-AF89D7FDE6D8}"/>
    <cellStyle name="Normal 7" xfId="21" xr:uid="{5C3235B2-0120-4607-9EEB-80A116006081}"/>
    <cellStyle name="Normal 8" xfId="22" xr:uid="{44FE8FEF-5E8A-4147-A001-F8A45A0B7917}"/>
    <cellStyle name="Pourcentage" xfId="23" builtinId="5"/>
    <cellStyle name="Pourcentage 2 2" xfId="24" xr:uid="{FCD4B7DF-CD3B-454F-9E3B-CD121B09A95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114300</xdr:rowOff>
    </xdr:from>
    <xdr:to>
      <xdr:col>1</xdr:col>
      <xdr:colOff>904875</xdr:colOff>
      <xdr:row>1</xdr:row>
      <xdr:rowOff>923925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4C8547F-6378-F09C-019C-069FCC507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14300"/>
          <a:ext cx="219075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238125</xdr:colOff>
      <xdr:row>4</xdr:row>
      <xdr:rowOff>161925</xdr:rowOff>
    </xdr:from>
    <xdr:to>
      <xdr:col>1</xdr:col>
      <xdr:colOff>838200</xdr:colOff>
      <xdr:row>4</xdr:row>
      <xdr:rowOff>923925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C3FDA2B0-56DF-AE36-0936-425F1B0F1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105025"/>
          <a:ext cx="2019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26</xdr:row>
      <xdr:rowOff>38100</xdr:rowOff>
    </xdr:from>
    <xdr:to>
      <xdr:col>4</xdr:col>
      <xdr:colOff>1524001</xdr:colOff>
      <xdr:row>33</xdr:row>
      <xdr:rowOff>133350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20B8141D-FBE9-9495-4E5B-8E48749CB95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screen">
          <a:grayscl/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" y="8858250"/>
          <a:ext cx="6286500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223B2-AA29-4AB2-B54A-848059BE94B9}">
  <dimension ref="A1:IV34"/>
  <sheetViews>
    <sheetView zoomScaleNormal="100" workbookViewId="0">
      <selection activeCell="I2" sqref="I2"/>
    </sheetView>
  </sheetViews>
  <sheetFormatPr baseColWidth="10" defaultRowHeight="12.75" x14ac:dyDescent="0.2"/>
  <cols>
    <col min="1" max="1" width="21.28515625" style="82" customWidth="1"/>
    <col min="2" max="2" width="15.42578125" style="82" customWidth="1"/>
    <col min="3" max="3" width="21.42578125" style="82" customWidth="1"/>
    <col min="4" max="4" width="13.28515625" style="82" customWidth="1"/>
    <col min="5" max="5" width="23" style="82" customWidth="1"/>
    <col min="6" max="6" width="14.85546875" style="82" customWidth="1"/>
    <col min="7" max="256" width="11.42578125" style="82"/>
    <col min="257" max="257" width="21.28515625" style="82" customWidth="1"/>
    <col min="258" max="258" width="15.42578125" style="82" customWidth="1"/>
    <col min="259" max="259" width="24.140625" style="82" customWidth="1"/>
    <col min="260" max="260" width="18.5703125" style="82" customWidth="1"/>
    <col min="261" max="261" width="17.7109375" style="82" customWidth="1"/>
    <col min="262" max="262" width="14.85546875" style="82" customWidth="1"/>
    <col min="263" max="512" width="11.42578125" style="82"/>
    <col min="513" max="513" width="21.28515625" style="82" customWidth="1"/>
    <col min="514" max="514" width="15.42578125" style="82" customWidth="1"/>
    <col min="515" max="515" width="24.140625" style="82" customWidth="1"/>
    <col min="516" max="516" width="18.5703125" style="82" customWidth="1"/>
    <col min="517" max="517" width="17.7109375" style="82" customWidth="1"/>
    <col min="518" max="518" width="14.85546875" style="82" customWidth="1"/>
    <col min="519" max="768" width="11.42578125" style="82"/>
    <col min="769" max="769" width="21.28515625" style="82" customWidth="1"/>
    <col min="770" max="770" width="15.42578125" style="82" customWidth="1"/>
    <col min="771" max="771" width="24.140625" style="82" customWidth="1"/>
    <col min="772" max="772" width="18.5703125" style="82" customWidth="1"/>
    <col min="773" max="773" width="17.7109375" style="82" customWidth="1"/>
    <col min="774" max="774" width="14.85546875" style="82" customWidth="1"/>
    <col min="775" max="1024" width="11.42578125" style="82"/>
    <col min="1025" max="1025" width="21.28515625" style="82" customWidth="1"/>
    <col min="1026" max="1026" width="15.42578125" style="82" customWidth="1"/>
    <col min="1027" max="1027" width="24.140625" style="82" customWidth="1"/>
    <col min="1028" max="1028" width="18.5703125" style="82" customWidth="1"/>
    <col min="1029" max="1029" width="17.7109375" style="82" customWidth="1"/>
    <col min="1030" max="1030" width="14.85546875" style="82" customWidth="1"/>
    <col min="1031" max="1280" width="11.42578125" style="82"/>
    <col min="1281" max="1281" width="21.28515625" style="82" customWidth="1"/>
    <col min="1282" max="1282" width="15.42578125" style="82" customWidth="1"/>
    <col min="1283" max="1283" width="24.140625" style="82" customWidth="1"/>
    <col min="1284" max="1284" width="18.5703125" style="82" customWidth="1"/>
    <col min="1285" max="1285" width="17.7109375" style="82" customWidth="1"/>
    <col min="1286" max="1286" width="14.85546875" style="82" customWidth="1"/>
    <col min="1287" max="1536" width="11.42578125" style="82"/>
    <col min="1537" max="1537" width="21.28515625" style="82" customWidth="1"/>
    <col min="1538" max="1538" width="15.42578125" style="82" customWidth="1"/>
    <col min="1539" max="1539" width="24.140625" style="82" customWidth="1"/>
    <col min="1540" max="1540" width="18.5703125" style="82" customWidth="1"/>
    <col min="1541" max="1541" width="17.7109375" style="82" customWidth="1"/>
    <col min="1542" max="1542" width="14.85546875" style="82" customWidth="1"/>
    <col min="1543" max="1792" width="11.42578125" style="82"/>
    <col min="1793" max="1793" width="21.28515625" style="82" customWidth="1"/>
    <col min="1794" max="1794" width="15.42578125" style="82" customWidth="1"/>
    <col min="1795" max="1795" width="24.140625" style="82" customWidth="1"/>
    <col min="1796" max="1796" width="18.5703125" style="82" customWidth="1"/>
    <col min="1797" max="1797" width="17.7109375" style="82" customWidth="1"/>
    <col min="1798" max="1798" width="14.85546875" style="82" customWidth="1"/>
    <col min="1799" max="2048" width="11.42578125" style="82"/>
    <col min="2049" max="2049" width="21.28515625" style="82" customWidth="1"/>
    <col min="2050" max="2050" width="15.42578125" style="82" customWidth="1"/>
    <col min="2051" max="2051" width="24.140625" style="82" customWidth="1"/>
    <col min="2052" max="2052" width="18.5703125" style="82" customWidth="1"/>
    <col min="2053" max="2053" width="17.7109375" style="82" customWidth="1"/>
    <col min="2054" max="2054" width="14.85546875" style="82" customWidth="1"/>
    <col min="2055" max="2304" width="11.42578125" style="82"/>
    <col min="2305" max="2305" width="21.28515625" style="82" customWidth="1"/>
    <col min="2306" max="2306" width="15.42578125" style="82" customWidth="1"/>
    <col min="2307" max="2307" width="24.140625" style="82" customWidth="1"/>
    <col min="2308" max="2308" width="18.5703125" style="82" customWidth="1"/>
    <col min="2309" max="2309" width="17.7109375" style="82" customWidth="1"/>
    <col min="2310" max="2310" width="14.85546875" style="82" customWidth="1"/>
    <col min="2311" max="2560" width="11.42578125" style="82"/>
    <col min="2561" max="2561" width="21.28515625" style="82" customWidth="1"/>
    <col min="2562" max="2562" width="15.42578125" style="82" customWidth="1"/>
    <col min="2563" max="2563" width="24.140625" style="82" customWidth="1"/>
    <col min="2564" max="2564" width="18.5703125" style="82" customWidth="1"/>
    <col min="2565" max="2565" width="17.7109375" style="82" customWidth="1"/>
    <col min="2566" max="2566" width="14.85546875" style="82" customWidth="1"/>
    <col min="2567" max="2816" width="11.42578125" style="82"/>
    <col min="2817" max="2817" width="21.28515625" style="82" customWidth="1"/>
    <col min="2818" max="2818" width="15.42578125" style="82" customWidth="1"/>
    <col min="2819" max="2819" width="24.140625" style="82" customWidth="1"/>
    <col min="2820" max="2820" width="18.5703125" style="82" customWidth="1"/>
    <col min="2821" max="2821" width="17.7109375" style="82" customWidth="1"/>
    <col min="2822" max="2822" width="14.85546875" style="82" customWidth="1"/>
    <col min="2823" max="3072" width="11.42578125" style="82"/>
    <col min="3073" max="3073" width="21.28515625" style="82" customWidth="1"/>
    <col min="3074" max="3074" width="15.42578125" style="82" customWidth="1"/>
    <col min="3075" max="3075" width="24.140625" style="82" customWidth="1"/>
    <col min="3076" max="3076" width="18.5703125" style="82" customWidth="1"/>
    <col min="3077" max="3077" width="17.7109375" style="82" customWidth="1"/>
    <col min="3078" max="3078" width="14.85546875" style="82" customWidth="1"/>
    <col min="3079" max="3328" width="11.42578125" style="82"/>
    <col min="3329" max="3329" width="21.28515625" style="82" customWidth="1"/>
    <col min="3330" max="3330" width="15.42578125" style="82" customWidth="1"/>
    <col min="3331" max="3331" width="24.140625" style="82" customWidth="1"/>
    <col min="3332" max="3332" width="18.5703125" style="82" customWidth="1"/>
    <col min="3333" max="3333" width="17.7109375" style="82" customWidth="1"/>
    <col min="3334" max="3334" width="14.85546875" style="82" customWidth="1"/>
    <col min="3335" max="3584" width="11.42578125" style="82"/>
    <col min="3585" max="3585" width="21.28515625" style="82" customWidth="1"/>
    <col min="3586" max="3586" width="15.42578125" style="82" customWidth="1"/>
    <col min="3587" max="3587" width="24.140625" style="82" customWidth="1"/>
    <col min="3588" max="3588" width="18.5703125" style="82" customWidth="1"/>
    <col min="3589" max="3589" width="17.7109375" style="82" customWidth="1"/>
    <col min="3590" max="3590" width="14.85546875" style="82" customWidth="1"/>
    <col min="3591" max="3840" width="11.42578125" style="82"/>
    <col min="3841" max="3841" width="21.28515625" style="82" customWidth="1"/>
    <col min="3842" max="3842" width="15.42578125" style="82" customWidth="1"/>
    <col min="3843" max="3843" width="24.140625" style="82" customWidth="1"/>
    <col min="3844" max="3844" width="18.5703125" style="82" customWidth="1"/>
    <col min="3845" max="3845" width="17.7109375" style="82" customWidth="1"/>
    <col min="3846" max="3846" width="14.85546875" style="82" customWidth="1"/>
    <col min="3847" max="4096" width="11.42578125" style="82"/>
    <col min="4097" max="4097" width="21.28515625" style="82" customWidth="1"/>
    <col min="4098" max="4098" width="15.42578125" style="82" customWidth="1"/>
    <col min="4099" max="4099" width="24.140625" style="82" customWidth="1"/>
    <col min="4100" max="4100" width="18.5703125" style="82" customWidth="1"/>
    <col min="4101" max="4101" width="17.7109375" style="82" customWidth="1"/>
    <col min="4102" max="4102" width="14.85546875" style="82" customWidth="1"/>
    <col min="4103" max="4352" width="11.42578125" style="82"/>
    <col min="4353" max="4353" width="21.28515625" style="82" customWidth="1"/>
    <col min="4354" max="4354" width="15.42578125" style="82" customWidth="1"/>
    <col min="4355" max="4355" width="24.140625" style="82" customWidth="1"/>
    <col min="4356" max="4356" width="18.5703125" style="82" customWidth="1"/>
    <col min="4357" max="4357" width="17.7109375" style="82" customWidth="1"/>
    <col min="4358" max="4358" width="14.85546875" style="82" customWidth="1"/>
    <col min="4359" max="4608" width="11.42578125" style="82"/>
    <col min="4609" max="4609" width="21.28515625" style="82" customWidth="1"/>
    <col min="4610" max="4610" width="15.42578125" style="82" customWidth="1"/>
    <col min="4611" max="4611" width="24.140625" style="82" customWidth="1"/>
    <col min="4612" max="4612" width="18.5703125" style="82" customWidth="1"/>
    <col min="4613" max="4613" width="17.7109375" style="82" customWidth="1"/>
    <col min="4614" max="4614" width="14.85546875" style="82" customWidth="1"/>
    <col min="4615" max="4864" width="11.42578125" style="82"/>
    <col min="4865" max="4865" width="21.28515625" style="82" customWidth="1"/>
    <col min="4866" max="4866" width="15.42578125" style="82" customWidth="1"/>
    <col min="4867" max="4867" width="24.140625" style="82" customWidth="1"/>
    <col min="4868" max="4868" width="18.5703125" style="82" customWidth="1"/>
    <col min="4869" max="4869" width="17.7109375" style="82" customWidth="1"/>
    <col min="4870" max="4870" width="14.85546875" style="82" customWidth="1"/>
    <col min="4871" max="5120" width="11.42578125" style="82"/>
    <col min="5121" max="5121" width="21.28515625" style="82" customWidth="1"/>
    <col min="5122" max="5122" width="15.42578125" style="82" customWidth="1"/>
    <col min="5123" max="5123" width="24.140625" style="82" customWidth="1"/>
    <col min="5124" max="5124" width="18.5703125" style="82" customWidth="1"/>
    <col min="5125" max="5125" width="17.7109375" style="82" customWidth="1"/>
    <col min="5126" max="5126" width="14.85546875" style="82" customWidth="1"/>
    <col min="5127" max="5376" width="11.42578125" style="82"/>
    <col min="5377" max="5377" width="21.28515625" style="82" customWidth="1"/>
    <col min="5378" max="5378" width="15.42578125" style="82" customWidth="1"/>
    <col min="5379" max="5379" width="24.140625" style="82" customWidth="1"/>
    <col min="5380" max="5380" width="18.5703125" style="82" customWidth="1"/>
    <col min="5381" max="5381" width="17.7109375" style="82" customWidth="1"/>
    <col min="5382" max="5382" width="14.85546875" style="82" customWidth="1"/>
    <col min="5383" max="5632" width="11.42578125" style="82"/>
    <col min="5633" max="5633" width="21.28515625" style="82" customWidth="1"/>
    <col min="5634" max="5634" width="15.42578125" style="82" customWidth="1"/>
    <col min="5635" max="5635" width="24.140625" style="82" customWidth="1"/>
    <col min="5636" max="5636" width="18.5703125" style="82" customWidth="1"/>
    <col min="5637" max="5637" width="17.7109375" style="82" customWidth="1"/>
    <col min="5638" max="5638" width="14.85546875" style="82" customWidth="1"/>
    <col min="5639" max="5888" width="11.42578125" style="82"/>
    <col min="5889" max="5889" width="21.28515625" style="82" customWidth="1"/>
    <col min="5890" max="5890" width="15.42578125" style="82" customWidth="1"/>
    <col min="5891" max="5891" width="24.140625" style="82" customWidth="1"/>
    <col min="5892" max="5892" width="18.5703125" style="82" customWidth="1"/>
    <col min="5893" max="5893" width="17.7109375" style="82" customWidth="1"/>
    <col min="5894" max="5894" width="14.85546875" style="82" customWidth="1"/>
    <col min="5895" max="6144" width="11.42578125" style="82"/>
    <col min="6145" max="6145" width="21.28515625" style="82" customWidth="1"/>
    <col min="6146" max="6146" width="15.42578125" style="82" customWidth="1"/>
    <col min="6147" max="6147" width="24.140625" style="82" customWidth="1"/>
    <col min="6148" max="6148" width="18.5703125" style="82" customWidth="1"/>
    <col min="6149" max="6149" width="17.7109375" style="82" customWidth="1"/>
    <col min="6150" max="6150" width="14.85546875" style="82" customWidth="1"/>
    <col min="6151" max="6400" width="11.42578125" style="82"/>
    <col min="6401" max="6401" width="21.28515625" style="82" customWidth="1"/>
    <col min="6402" max="6402" width="15.42578125" style="82" customWidth="1"/>
    <col min="6403" max="6403" width="24.140625" style="82" customWidth="1"/>
    <col min="6404" max="6404" width="18.5703125" style="82" customWidth="1"/>
    <col min="6405" max="6405" width="17.7109375" style="82" customWidth="1"/>
    <col min="6406" max="6406" width="14.85546875" style="82" customWidth="1"/>
    <col min="6407" max="6656" width="11.42578125" style="82"/>
    <col min="6657" max="6657" width="21.28515625" style="82" customWidth="1"/>
    <col min="6658" max="6658" width="15.42578125" style="82" customWidth="1"/>
    <col min="6659" max="6659" width="24.140625" style="82" customWidth="1"/>
    <col min="6660" max="6660" width="18.5703125" style="82" customWidth="1"/>
    <col min="6661" max="6661" width="17.7109375" style="82" customWidth="1"/>
    <col min="6662" max="6662" width="14.85546875" style="82" customWidth="1"/>
    <col min="6663" max="6912" width="11.42578125" style="82"/>
    <col min="6913" max="6913" width="21.28515625" style="82" customWidth="1"/>
    <col min="6914" max="6914" width="15.42578125" style="82" customWidth="1"/>
    <col min="6915" max="6915" width="24.140625" style="82" customWidth="1"/>
    <col min="6916" max="6916" width="18.5703125" style="82" customWidth="1"/>
    <col min="6917" max="6917" width="17.7109375" style="82" customWidth="1"/>
    <col min="6918" max="6918" width="14.85546875" style="82" customWidth="1"/>
    <col min="6919" max="7168" width="11.42578125" style="82"/>
    <col min="7169" max="7169" width="21.28515625" style="82" customWidth="1"/>
    <col min="7170" max="7170" width="15.42578125" style="82" customWidth="1"/>
    <col min="7171" max="7171" width="24.140625" style="82" customWidth="1"/>
    <col min="7172" max="7172" width="18.5703125" style="82" customWidth="1"/>
    <col min="7173" max="7173" width="17.7109375" style="82" customWidth="1"/>
    <col min="7174" max="7174" width="14.85546875" style="82" customWidth="1"/>
    <col min="7175" max="7424" width="11.42578125" style="82"/>
    <col min="7425" max="7425" width="21.28515625" style="82" customWidth="1"/>
    <col min="7426" max="7426" width="15.42578125" style="82" customWidth="1"/>
    <col min="7427" max="7427" width="24.140625" style="82" customWidth="1"/>
    <col min="7428" max="7428" width="18.5703125" style="82" customWidth="1"/>
    <col min="7429" max="7429" width="17.7109375" style="82" customWidth="1"/>
    <col min="7430" max="7430" width="14.85546875" style="82" customWidth="1"/>
    <col min="7431" max="7680" width="11.42578125" style="82"/>
    <col min="7681" max="7681" width="21.28515625" style="82" customWidth="1"/>
    <col min="7682" max="7682" width="15.42578125" style="82" customWidth="1"/>
    <col min="7683" max="7683" width="24.140625" style="82" customWidth="1"/>
    <col min="7684" max="7684" width="18.5703125" style="82" customWidth="1"/>
    <col min="7685" max="7685" width="17.7109375" style="82" customWidth="1"/>
    <col min="7686" max="7686" width="14.85546875" style="82" customWidth="1"/>
    <col min="7687" max="7936" width="11.42578125" style="82"/>
    <col min="7937" max="7937" width="21.28515625" style="82" customWidth="1"/>
    <col min="7938" max="7938" width="15.42578125" style="82" customWidth="1"/>
    <col min="7939" max="7939" width="24.140625" style="82" customWidth="1"/>
    <col min="7940" max="7940" width="18.5703125" style="82" customWidth="1"/>
    <col min="7941" max="7941" width="17.7109375" style="82" customWidth="1"/>
    <col min="7942" max="7942" width="14.85546875" style="82" customWidth="1"/>
    <col min="7943" max="8192" width="11.42578125" style="82"/>
    <col min="8193" max="8193" width="21.28515625" style="82" customWidth="1"/>
    <col min="8194" max="8194" width="15.42578125" style="82" customWidth="1"/>
    <col min="8195" max="8195" width="24.140625" style="82" customWidth="1"/>
    <col min="8196" max="8196" width="18.5703125" style="82" customWidth="1"/>
    <col min="8197" max="8197" width="17.7109375" style="82" customWidth="1"/>
    <col min="8198" max="8198" width="14.85546875" style="82" customWidth="1"/>
    <col min="8199" max="8448" width="11.42578125" style="82"/>
    <col min="8449" max="8449" width="21.28515625" style="82" customWidth="1"/>
    <col min="8450" max="8450" width="15.42578125" style="82" customWidth="1"/>
    <col min="8451" max="8451" width="24.140625" style="82" customWidth="1"/>
    <col min="8452" max="8452" width="18.5703125" style="82" customWidth="1"/>
    <col min="8453" max="8453" width="17.7109375" style="82" customWidth="1"/>
    <col min="8454" max="8454" width="14.85546875" style="82" customWidth="1"/>
    <col min="8455" max="8704" width="11.42578125" style="82"/>
    <col min="8705" max="8705" width="21.28515625" style="82" customWidth="1"/>
    <col min="8706" max="8706" width="15.42578125" style="82" customWidth="1"/>
    <col min="8707" max="8707" width="24.140625" style="82" customWidth="1"/>
    <col min="8708" max="8708" width="18.5703125" style="82" customWidth="1"/>
    <col min="8709" max="8709" width="17.7109375" style="82" customWidth="1"/>
    <col min="8710" max="8710" width="14.85546875" style="82" customWidth="1"/>
    <col min="8711" max="8960" width="11.42578125" style="82"/>
    <col min="8961" max="8961" width="21.28515625" style="82" customWidth="1"/>
    <col min="8962" max="8962" width="15.42578125" style="82" customWidth="1"/>
    <col min="8963" max="8963" width="24.140625" style="82" customWidth="1"/>
    <col min="8964" max="8964" width="18.5703125" style="82" customWidth="1"/>
    <col min="8965" max="8965" width="17.7109375" style="82" customWidth="1"/>
    <col min="8966" max="8966" width="14.85546875" style="82" customWidth="1"/>
    <col min="8967" max="9216" width="11.42578125" style="82"/>
    <col min="9217" max="9217" width="21.28515625" style="82" customWidth="1"/>
    <col min="9218" max="9218" width="15.42578125" style="82" customWidth="1"/>
    <col min="9219" max="9219" width="24.140625" style="82" customWidth="1"/>
    <col min="9220" max="9220" width="18.5703125" style="82" customWidth="1"/>
    <col min="9221" max="9221" width="17.7109375" style="82" customWidth="1"/>
    <col min="9222" max="9222" width="14.85546875" style="82" customWidth="1"/>
    <col min="9223" max="9472" width="11.42578125" style="82"/>
    <col min="9473" max="9473" width="21.28515625" style="82" customWidth="1"/>
    <col min="9474" max="9474" width="15.42578125" style="82" customWidth="1"/>
    <col min="9475" max="9475" width="24.140625" style="82" customWidth="1"/>
    <col min="9476" max="9476" width="18.5703125" style="82" customWidth="1"/>
    <col min="9477" max="9477" width="17.7109375" style="82" customWidth="1"/>
    <col min="9478" max="9478" width="14.85546875" style="82" customWidth="1"/>
    <col min="9479" max="9728" width="11.42578125" style="82"/>
    <col min="9729" max="9729" width="21.28515625" style="82" customWidth="1"/>
    <col min="9730" max="9730" width="15.42578125" style="82" customWidth="1"/>
    <col min="9731" max="9731" width="24.140625" style="82" customWidth="1"/>
    <col min="9732" max="9732" width="18.5703125" style="82" customWidth="1"/>
    <col min="9733" max="9733" width="17.7109375" style="82" customWidth="1"/>
    <col min="9734" max="9734" width="14.85546875" style="82" customWidth="1"/>
    <col min="9735" max="9984" width="11.42578125" style="82"/>
    <col min="9985" max="9985" width="21.28515625" style="82" customWidth="1"/>
    <col min="9986" max="9986" width="15.42578125" style="82" customWidth="1"/>
    <col min="9987" max="9987" width="24.140625" style="82" customWidth="1"/>
    <col min="9988" max="9988" width="18.5703125" style="82" customWidth="1"/>
    <col min="9989" max="9989" width="17.7109375" style="82" customWidth="1"/>
    <col min="9990" max="9990" width="14.85546875" style="82" customWidth="1"/>
    <col min="9991" max="10240" width="11.42578125" style="82"/>
    <col min="10241" max="10241" width="21.28515625" style="82" customWidth="1"/>
    <col min="10242" max="10242" width="15.42578125" style="82" customWidth="1"/>
    <col min="10243" max="10243" width="24.140625" style="82" customWidth="1"/>
    <col min="10244" max="10244" width="18.5703125" style="82" customWidth="1"/>
    <col min="10245" max="10245" width="17.7109375" style="82" customWidth="1"/>
    <col min="10246" max="10246" width="14.85546875" style="82" customWidth="1"/>
    <col min="10247" max="10496" width="11.42578125" style="82"/>
    <col min="10497" max="10497" width="21.28515625" style="82" customWidth="1"/>
    <col min="10498" max="10498" width="15.42578125" style="82" customWidth="1"/>
    <col min="10499" max="10499" width="24.140625" style="82" customWidth="1"/>
    <col min="10500" max="10500" width="18.5703125" style="82" customWidth="1"/>
    <col min="10501" max="10501" width="17.7109375" style="82" customWidth="1"/>
    <col min="10502" max="10502" width="14.85546875" style="82" customWidth="1"/>
    <col min="10503" max="10752" width="11.42578125" style="82"/>
    <col min="10753" max="10753" width="21.28515625" style="82" customWidth="1"/>
    <col min="10754" max="10754" width="15.42578125" style="82" customWidth="1"/>
    <col min="10755" max="10755" width="24.140625" style="82" customWidth="1"/>
    <col min="10756" max="10756" width="18.5703125" style="82" customWidth="1"/>
    <col min="10757" max="10757" width="17.7109375" style="82" customWidth="1"/>
    <col min="10758" max="10758" width="14.85546875" style="82" customWidth="1"/>
    <col min="10759" max="11008" width="11.42578125" style="82"/>
    <col min="11009" max="11009" width="21.28515625" style="82" customWidth="1"/>
    <col min="11010" max="11010" width="15.42578125" style="82" customWidth="1"/>
    <col min="11011" max="11011" width="24.140625" style="82" customWidth="1"/>
    <col min="11012" max="11012" width="18.5703125" style="82" customWidth="1"/>
    <col min="11013" max="11013" width="17.7109375" style="82" customWidth="1"/>
    <col min="11014" max="11014" width="14.85546875" style="82" customWidth="1"/>
    <col min="11015" max="11264" width="11.42578125" style="82"/>
    <col min="11265" max="11265" width="21.28515625" style="82" customWidth="1"/>
    <col min="11266" max="11266" width="15.42578125" style="82" customWidth="1"/>
    <col min="11267" max="11267" width="24.140625" style="82" customWidth="1"/>
    <col min="11268" max="11268" width="18.5703125" style="82" customWidth="1"/>
    <col min="11269" max="11269" width="17.7109375" style="82" customWidth="1"/>
    <col min="11270" max="11270" width="14.85546875" style="82" customWidth="1"/>
    <col min="11271" max="11520" width="11.42578125" style="82"/>
    <col min="11521" max="11521" width="21.28515625" style="82" customWidth="1"/>
    <col min="11522" max="11522" width="15.42578125" style="82" customWidth="1"/>
    <col min="11523" max="11523" width="24.140625" style="82" customWidth="1"/>
    <col min="11524" max="11524" width="18.5703125" style="82" customWidth="1"/>
    <col min="11525" max="11525" width="17.7109375" style="82" customWidth="1"/>
    <col min="11526" max="11526" width="14.85546875" style="82" customWidth="1"/>
    <col min="11527" max="11776" width="11.42578125" style="82"/>
    <col min="11777" max="11777" width="21.28515625" style="82" customWidth="1"/>
    <col min="11778" max="11778" width="15.42578125" style="82" customWidth="1"/>
    <col min="11779" max="11779" width="24.140625" style="82" customWidth="1"/>
    <col min="11780" max="11780" width="18.5703125" style="82" customWidth="1"/>
    <col min="11781" max="11781" width="17.7109375" style="82" customWidth="1"/>
    <col min="11782" max="11782" width="14.85546875" style="82" customWidth="1"/>
    <col min="11783" max="12032" width="11.42578125" style="82"/>
    <col min="12033" max="12033" width="21.28515625" style="82" customWidth="1"/>
    <col min="12034" max="12034" width="15.42578125" style="82" customWidth="1"/>
    <col min="12035" max="12035" width="24.140625" style="82" customWidth="1"/>
    <col min="12036" max="12036" width="18.5703125" style="82" customWidth="1"/>
    <col min="12037" max="12037" width="17.7109375" style="82" customWidth="1"/>
    <col min="12038" max="12038" width="14.85546875" style="82" customWidth="1"/>
    <col min="12039" max="12288" width="11.42578125" style="82"/>
    <col min="12289" max="12289" width="21.28515625" style="82" customWidth="1"/>
    <col min="12290" max="12290" width="15.42578125" style="82" customWidth="1"/>
    <col min="12291" max="12291" width="24.140625" style="82" customWidth="1"/>
    <col min="12292" max="12292" width="18.5703125" style="82" customWidth="1"/>
    <col min="12293" max="12293" width="17.7109375" style="82" customWidth="1"/>
    <col min="12294" max="12294" width="14.85546875" style="82" customWidth="1"/>
    <col min="12295" max="12544" width="11.42578125" style="82"/>
    <col min="12545" max="12545" width="21.28515625" style="82" customWidth="1"/>
    <col min="12546" max="12546" width="15.42578125" style="82" customWidth="1"/>
    <col min="12547" max="12547" width="24.140625" style="82" customWidth="1"/>
    <col min="12548" max="12548" width="18.5703125" style="82" customWidth="1"/>
    <col min="12549" max="12549" width="17.7109375" style="82" customWidth="1"/>
    <col min="12550" max="12550" width="14.85546875" style="82" customWidth="1"/>
    <col min="12551" max="12800" width="11.42578125" style="82"/>
    <col min="12801" max="12801" width="21.28515625" style="82" customWidth="1"/>
    <col min="12802" max="12802" width="15.42578125" style="82" customWidth="1"/>
    <col min="12803" max="12803" width="24.140625" style="82" customWidth="1"/>
    <col min="12804" max="12804" width="18.5703125" style="82" customWidth="1"/>
    <col min="12805" max="12805" width="17.7109375" style="82" customWidth="1"/>
    <col min="12806" max="12806" width="14.85546875" style="82" customWidth="1"/>
    <col min="12807" max="13056" width="11.42578125" style="82"/>
    <col min="13057" max="13057" width="21.28515625" style="82" customWidth="1"/>
    <col min="13058" max="13058" width="15.42578125" style="82" customWidth="1"/>
    <col min="13059" max="13059" width="24.140625" style="82" customWidth="1"/>
    <col min="13060" max="13060" width="18.5703125" style="82" customWidth="1"/>
    <col min="13061" max="13061" width="17.7109375" style="82" customWidth="1"/>
    <col min="13062" max="13062" width="14.85546875" style="82" customWidth="1"/>
    <col min="13063" max="13312" width="11.42578125" style="82"/>
    <col min="13313" max="13313" width="21.28515625" style="82" customWidth="1"/>
    <col min="13314" max="13314" width="15.42578125" style="82" customWidth="1"/>
    <col min="13315" max="13315" width="24.140625" style="82" customWidth="1"/>
    <col min="13316" max="13316" width="18.5703125" style="82" customWidth="1"/>
    <col min="13317" max="13317" width="17.7109375" style="82" customWidth="1"/>
    <col min="13318" max="13318" width="14.85546875" style="82" customWidth="1"/>
    <col min="13319" max="13568" width="11.42578125" style="82"/>
    <col min="13569" max="13569" width="21.28515625" style="82" customWidth="1"/>
    <col min="13570" max="13570" width="15.42578125" style="82" customWidth="1"/>
    <col min="13571" max="13571" width="24.140625" style="82" customWidth="1"/>
    <col min="13572" max="13572" width="18.5703125" style="82" customWidth="1"/>
    <col min="13573" max="13573" width="17.7109375" style="82" customWidth="1"/>
    <col min="13574" max="13574" width="14.85546875" style="82" customWidth="1"/>
    <col min="13575" max="13824" width="11.42578125" style="82"/>
    <col min="13825" max="13825" width="21.28515625" style="82" customWidth="1"/>
    <col min="13826" max="13826" width="15.42578125" style="82" customWidth="1"/>
    <col min="13827" max="13827" width="24.140625" style="82" customWidth="1"/>
    <col min="13828" max="13828" width="18.5703125" style="82" customWidth="1"/>
    <col min="13829" max="13829" width="17.7109375" style="82" customWidth="1"/>
    <col min="13830" max="13830" width="14.85546875" style="82" customWidth="1"/>
    <col min="13831" max="14080" width="11.42578125" style="82"/>
    <col min="14081" max="14081" width="21.28515625" style="82" customWidth="1"/>
    <col min="14082" max="14082" width="15.42578125" style="82" customWidth="1"/>
    <col min="14083" max="14083" width="24.140625" style="82" customWidth="1"/>
    <col min="14084" max="14084" width="18.5703125" style="82" customWidth="1"/>
    <col min="14085" max="14085" width="17.7109375" style="82" customWidth="1"/>
    <col min="14086" max="14086" width="14.85546875" style="82" customWidth="1"/>
    <col min="14087" max="14336" width="11.42578125" style="82"/>
    <col min="14337" max="14337" width="21.28515625" style="82" customWidth="1"/>
    <col min="14338" max="14338" width="15.42578125" style="82" customWidth="1"/>
    <col min="14339" max="14339" width="24.140625" style="82" customWidth="1"/>
    <col min="14340" max="14340" width="18.5703125" style="82" customWidth="1"/>
    <col min="14341" max="14341" width="17.7109375" style="82" customWidth="1"/>
    <col min="14342" max="14342" width="14.85546875" style="82" customWidth="1"/>
    <col min="14343" max="14592" width="11.42578125" style="82"/>
    <col min="14593" max="14593" width="21.28515625" style="82" customWidth="1"/>
    <col min="14594" max="14594" width="15.42578125" style="82" customWidth="1"/>
    <col min="14595" max="14595" width="24.140625" style="82" customWidth="1"/>
    <col min="14596" max="14596" width="18.5703125" style="82" customWidth="1"/>
    <col min="14597" max="14597" width="17.7109375" style="82" customWidth="1"/>
    <col min="14598" max="14598" width="14.85546875" style="82" customWidth="1"/>
    <col min="14599" max="14848" width="11.42578125" style="82"/>
    <col min="14849" max="14849" width="21.28515625" style="82" customWidth="1"/>
    <col min="14850" max="14850" width="15.42578125" style="82" customWidth="1"/>
    <col min="14851" max="14851" width="24.140625" style="82" customWidth="1"/>
    <col min="14852" max="14852" width="18.5703125" style="82" customWidth="1"/>
    <col min="14853" max="14853" width="17.7109375" style="82" customWidth="1"/>
    <col min="14854" max="14854" width="14.85546875" style="82" customWidth="1"/>
    <col min="14855" max="15104" width="11.42578125" style="82"/>
    <col min="15105" max="15105" width="21.28515625" style="82" customWidth="1"/>
    <col min="15106" max="15106" width="15.42578125" style="82" customWidth="1"/>
    <col min="15107" max="15107" width="24.140625" style="82" customWidth="1"/>
    <col min="15108" max="15108" width="18.5703125" style="82" customWidth="1"/>
    <col min="15109" max="15109" width="17.7109375" style="82" customWidth="1"/>
    <col min="15110" max="15110" width="14.85546875" style="82" customWidth="1"/>
    <col min="15111" max="15360" width="11.42578125" style="82"/>
    <col min="15361" max="15361" width="21.28515625" style="82" customWidth="1"/>
    <col min="15362" max="15362" width="15.42578125" style="82" customWidth="1"/>
    <col min="15363" max="15363" width="24.140625" style="82" customWidth="1"/>
    <col min="15364" max="15364" width="18.5703125" style="82" customWidth="1"/>
    <col min="15365" max="15365" width="17.7109375" style="82" customWidth="1"/>
    <col min="15366" max="15366" width="14.85546875" style="82" customWidth="1"/>
    <col min="15367" max="15616" width="11.42578125" style="82"/>
    <col min="15617" max="15617" width="21.28515625" style="82" customWidth="1"/>
    <col min="15618" max="15618" width="15.42578125" style="82" customWidth="1"/>
    <col min="15619" max="15619" width="24.140625" style="82" customWidth="1"/>
    <col min="15620" max="15620" width="18.5703125" style="82" customWidth="1"/>
    <col min="15621" max="15621" width="17.7109375" style="82" customWidth="1"/>
    <col min="15622" max="15622" width="14.85546875" style="82" customWidth="1"/>
    <col min="15623" max="15872" width="11.42578125" style="82"/>
    <col min="15873" max="15873" width="21.28515625" style="82" customWidth="1"/>
    <col min="15874" max="15874" width="15.42578125" style="82" customWidth="1"/>
    <col min="15875" max="15875" width="24.140625" style="82" customWidth="1"/>
    <col min="15876" max="15876" width="18.5703125" style="82" customWidth="1"/>
    <col min="15877" max="15877" width="17.7109375" style="82" customWidth="1"/>
    <col min="15878" max="15878" width="14.85546875" style="82" customWidth="1"/>
    <col min="15879" max="16128" width="11.42578125" style="82"/>
    <col min="16129" max="16129" width="21.28515625" style="82" customWidth="1"/>
    <col min="16130" max="16130" width="15.42578125" style="82" customWidth="1"/>
    <col min="16131" max="16131" width="24.140625" style="82" customWidth="1"/>
    <col min="16132" max="16132" width="18.5703125" style="82" customWidth="1"/>
    <col min="16133" max="16133" width="17.7109375" style="82" customWidth="1"/>
    <col min="16134" max="16134" width="14.85546875" style="82" customWidth="1"/>
    <col min="16135" max="16384" width="11.42578125" style="82"/>
  </cols>
  <sheetData>
    <row r="1" spans="1:256" ht="19.5" customHeight="1" x14ac:dyDescent="0.2">
      <c r="A1" s="100"/>
      <c r="B1" s="101"/>
      <c r="C1" s="104" t="s">
        <v>147</v>
      </c>
      <c r="D1" s="105"/>
      <c r="E1" s="106"/>
    </row>
    <row r="2" spans="1:256" ht="99" customHeight="1" x14ac:dyDescent="0.2">
      <c r="A2" s="102"/>
      <c r="B2" s="103"/>
      <c r="C2" s="107" t="s">
        <v>148</v>
      </c>
      <c r="D2" s="108"/>
      <c r="E2" s="109"/>
    </row>
    <row r="3" spans="1:256" ht="15" customHeight="1" x14ac:dyDescent="0.2"/>
    <row r="4" spans="1:256" ht="19.5" customHeight="1" x14ac:dyDescent="0.2">
      <c r="A4" s="100"/>
      <c r="B4" s="101"/>
      <c r="C4" s="104" t="s">
        <v>149</v>
      </c>
      <c r="D4" s="105"/>
      <c r="E4" s="106"/>
    </row>
    <row r="5" spans="1:256" ht="106.5" customHeight="1" x14ac:dyDescent="0.2">
      <c r="A5" s="102"/>
      <c r="B5" s="103"/>
      <c r="C5" s="107" t="s">
        <v>150</v>
      </c>
      <c r="D5" s="108"/>
      <c r="E5" s="109"/>
    </row>
    <row r="6" spans="1:256" ht="12.75" customHeight="1" x14ac:dyDescent="0.2">
      <c r="A6" s="94"/>
      <c r="B6" s="95"/>
      <c r="C6" s="95"/>
      <c r="D6" s="95"/>
      <c r="E6" s="95"/>
    </row>
    <row r="7" spans="1:256" ht="15.75" customHeight="1" x14ac:dyDescent="0.2">
      <c r="A7" s="83"/>
      <c r="B7" s="83"/>
      <c r="C7" s="83"/>
      <c r="D7" s="83"/>
      <c r="E7" s="83"/>
      <c r="H7"/>
    </row>
    <row r="8" spans="1:256" ht="25.5" customHeight="1" x14ac:dyDescent="0.2">
      <c r="A8" s="110" t="s">
        <v>151</v>
      </c>
      <c r="B8" s="111"/>
      <c r="C8" s="111"/>
      <c r="D8" s="111"/>
      <c r="E8" s="112"/>
    </row>
    <row r="9" spans="1:256" ht="15" customHeight="1" x14ac:dyDescent="0.2">
      <c r="A9" s="113" t="s">
        <v>152</v>
      </c>
      <c r="B9" s="114"/>
      <c r="C9" s="114"/>
      <c r="D9" s="114"/>
      <c r="E9" s="115"/>
    </row>
    <row r="10" spans="1:256" ht="23.25" customHeight="1" x14ac:dyDescent="0.2">
      <c r="A10" s="116"/>
      <c r="B10" s="114"/>
      <c r="C10" s="114"/>
      <c r="D10" s="114"/>
      <c r="E10" s="115"/>
    </row>
    <row r="11" spans="1:256" ht="23.25" customHeight="1" x14ac:dyDescent="0.2">
      <c r="A11" s="116"/>
      <c r="B11" s="114"/>
      <c r="C11" s="114"/>
      <c r="D11" s="114"/>
      <c r="E11" s="115"/>
    </row>
    <row r="12" spans="1:256" ht="15.75" customHeight="1" x14ac:dyDescent="0.2">
      <c r="A12" s="117"/>
      <c r="B12" s="118"/>
      <c r="C12" s="118"/>
      <c r="D12" s="118"/>
      <c r="E12" s="119"/>
    </row>
    <row r="13" spans="1:256" x14ac:dyDescent="0.2">
      <c r="A13" s="84"/>
      <c r="B13" s="84"/>
      <c r="C13" s="84"/>
      <c r="D13" s="84"/>
      <c r="E13" s="84"/>
    </row>
    <row r="14" spans="1:256" ht="14.25" customHeight="1" x14ac:dyDescent="0.45">
      <c r="A14" s="85"/>
      <c r="B14" s="86"/>
      <c r="C14" s="86"/>
      <c r="D14" s="86"/>
      <c r="E14" s="86"/>
    </row>
    <row r="15" spans="1:256" x14ac:dyDescent="0.2">
      <c r="A15" s="87"/>
      <c r="B15" s="88"/>
      <c r="C15" s="88"/>
      <c r="D15" s="88"/>
      <c r="E15" s="89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90"/>
      <c r="FI15" s="90"/>
      <c r="FJ15" s="90"/>
      <c r="FK15" s="90"/>
      <c r="FL15" s="90"/>
      <c r="FM15" s="90"/>
      <c r="FN15" s="90"/>
      <c r="FO15" s="90"/>
      <c r="FP15" s="90"/>
      <c r="FQ15" s="90"/>
      <c r="FR15" s="90"/>
      <c r="FS15" s="90"/>
      <c r="FT15" s="90"/>
      <c r="FU15" s="90"/>
      <c r="FV15" s="90"/>
      <c r="FW15" s="90"/>
      <c r="FX15" s="90"/>
      <c r="FY15" s="90"/>
      <c r="FZ15" s="90"/>
      <c r="GA15" s="90"/>
      <c r="GB15" s="90"/>
      <c r="GC15" s="90"/>
      <c r="GD15" s="90"/>
      <c r="GE15" s="90"/>
      <c r="GF15" s="90"/>
      <c r="GG15" s="90"/>
      <c r="GH15" s="90"/>
      <c r="GI15" s="90"/>
      <c r="GJ15" s="90"/>
      <c r="GK15" s="90"/>
      <c r="GL15" s="90"/>
      <c r="GM15" s="90"/>
      <c r="GN15" s="90"/>
      <c r="GO15" s="90"/>
      <c r="GP15" s="90"/>
      <c r="GQ15" s="90"/>
      <c r="GR15" s="90"/>
      <c r="GS15" s="90"/>
      <c r="GT15" s="90"/>
      <c r="GU15" s="90"/>
      <c r="GV15" s="90"/>
      <c r="GW15" s="90"/>
      <c r="GX15" s="90"/>
      <c r="GY15" s="90"/>
      <c r="GZ15" s="90"/>
      <c r="HA15" s="90"/>
      <c r="HB15" s="90"/>
      <c r="HC15" s="90"/>
      <c r="HD15" s="90"/>
      <c r="HE15" s="90"/>
      <c r="HF15" s="90"/>
      <c r="HG15" s="90"/>
      <c r="HH15" s="90"/>
      <c r="HI15" s="90"/>
      <c r="HJ15" s="90"/>
      <c r="HK15" s="90"/>
      <c r="HL15" s="90"/>
      <c r="HM15" s="90"/>
      <c r="HN15" s="90"/>
      <c r="HO15" s="90"/>
      <c r="HP15" s="90"/>
      <c r="HQ15" s="90"/>
      <c r="HR15" s="90"/>
      <c r="HS15" s="90"/>
      <c r="HT15" s="90"/>
      <c r="HU15" s="90"/>
      <c r="HV15" s="90"/>
      <c r="HW15" s="90"/>
      <c r="HX15" s="90"/>
      <c r="HY15" s="90"/>
      <c r="HZ15" s="90"/>
      <c r="IA15" s="90"/>
      <c r="IB15" s="90"/>
      <c r="IC15" s="90"/>
      <c r="ID15" s="90"/>
      <c r="IE15" s="90"/>
      <c r="IF15" s="90"/>
      <c r="IG15" s="90"/>
      <c r="IH15" s="90"/>
      <c r="II15" s="90"/>
      <c r="IJ15" s="90"/>
      <c r="IK15" s="90"/>
      <c r="IL15" s="90"/>
      <c r="IM15" s="90"/>
      <c r="IN15" s="90"/>
      <c r="IO15" s="90"/>
      <c r="IP15" s="90"/>
      <c r="IQ15" s="90"/>
      <c r="IR15" s="90"/>
      <c r="IS15" s="90"/>
      <c r="IT15" s="90"/>
      <c r="IU15" s="90"/>
      <c r="IV15" s="90"/>
    </row>
    <row r="16" spans="1:256" ht="33.75" x14ac:dyDescent="0.2">
      <c r="A16" s="123" t="s">
        <v>153</v>
      </c>
      <c r="B16" s="124"/>
      <c r="C16" s="124"/>
      <c r="D16" s="124"/>
      <c r="E16" s="125"/>
    </row>
    <row r="17" spans="1:256" ht="26.25" x14ac:dyDescent="0.2">
      <c r="A17" s="126" t="s">
        <v>154</v>
      </c>
      <c r="B17" s="127"/>
      <c r="C17" s="127"/>
      <c r="D17" s="127"/>
      <c r="E17" s="128"/>
    </row>
    <row r="18" spans="1:256" x14ac:dyDescent="0.2">
      <c r="A18" s="91"/>
      <c r="B18" s="92"/>
      <c r="C18" s="92"/>
      <c r="D18" s="92"/>
      <c r="E18" s="93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90"/>
      <c r="FI18" s="90"/>
      <c r="FJ18" s="90"/>
      <c r="FK18" s="90"/>
      <c r="FL18" s="90"/>
      <c r="FM18" s="90"/>
      <c r="FN18" s="90"/>
      <c r="FO18" s="90"/>
      <c r="FP18" s="90"/>
      <c r="FQ18" s="90"/>
      <c r="FR18" s="90"/>
      <c r="FS18" s="90"/>
      <c r="FT18" s="90"/>
      <c r="FU18" s="90"/>
      <c r="FV18" s="90"/>
      <c r="FW18" s="90"/>
      <c r="FX18" s="90"/>
      <c r="FY18" s="90"/>
      <c r="FZ18" s="90"/>
      <c r="GA18" s="90"/>
      <c r="GB18" s="90"/>
      <c r="GC18" s="90"/>
      <c r="GD18" s="90"/>
      <c r="GE18" s="90"/>
      <c r="GF18" s="90"/>
      <c r="GG18" s="90"/>
      <c r="GH18" s="90"/>
      <c r="GI18" s="90"/>
      <c r="GJ18" s="90"/>
      <c r="GK18" s="90"/>
      <c r="GL18" s="90"/>
      <c r="GM18" s="90"/>
      <c r="GN18" s="90"/>
      <c r="GO18" s="90"/>
      <c r="GP18" s="90"/>
      <c r="GQ18" s="90"/>
      <c r="GR18" s="90"/>
      <c r="GS18" s="90"/>
      <c r="GT18" s="90"/>
      <c r="GU18" s="90"/>
      <c r="GV18" s="90"/>
      <c r="GW18" s="90"/>
      <c r="GX18" s="90"/>
      <c r="GY18" s="90"/>
      <c r="GZ18" s="90"/>
      <c r="HA18" s="90"/>
      <c r="HB18" s="90"/>
      <c r="HC18" s="90"/>
      <c r="HD18" s="90"/>
      <c r="HE18" s="90"/>
      <c r="HF18" s="90"/>
      <c r="HG18" s="90"/>
      <c r="HH18" s="90"/>
      <c r="HI18" s="90"/>
      <c r="HJ18" s="90"/>
      <c r="HK18" s="90"/>
      <c r="HL18" s="90"/>
      <c r="HM18" s="90"/>
      <c r="HN18" s="90"/>
      <c r="HO18" s="90"/>
      <c r="HP18" s="90"/>
      <c r="HQ18" s="90"/>
      <c r="HR18" s="90"/>
      <c r="HS18" s="90"/>
      <c r="HT18" s="90"/>
      <c r="HU18" s="90"/>
      <c r="HV18" s="90"/>
      <c r="HW18" s="90"/>
      <c r="HX18" s="90"/>
      <c r="HY18" s="90"/>
      <c r="HZ18" s="90"/>
      <c r="IA18" s="90"/>
      <c r="IB18" s="90"/>
      <c r="IC18" s="90"/>
      <c r="ID18" s="90"/>
      <c r="IE18" s="90"/>
      <c r="IF18" s="90"/>
      <c r="IG18" s="90"/>
      <c r="IH18" s="90"/>
      <c r="II18" s="90"/>
      <c r="IJ18" s="90"/>
      <c r="IK18" s="90"/>
      <c r="IL18" s="90"/>
      <c r="IM18" s="90"/>
      <c r="IN18" s="90"/>
      <c r="IO18" s="90"/>
      <c r="IP18" s="90"/>
      <c r="IQ18" s="90"/>
      <c r="IR18" s="90"/>
      <c r="IS18" s="90"/>
      <c r="IT18" s="90"/>
      <c r="IU18" s="90"/>
      <c r="IV18" s="90"/>
    </row>
    <row r="21" spans="1:256" ht="15.75" customHeight="1" x14ac:dyDescent="0.2">
      <c r="A21" s="99"/>
      <c r="B21" s="97" t="s">
        <v>155</v>
      </c>
      <c r="C21" s="97" t="s">
        <v>156</v>
      </c>
      <c r="D21" s="97" t="s">
        <v>157</v>
      </c>
      <c r="E21" s="97" t="s">
        <v>158</v>
      </c>
    </row>
    <row r="22" spans="1:256" ht="30" customHeight="1" x14ac:dyDescent="0.2">
      <c r="A22" s="97" t="s">
        <v>159</v>
      </c>
      <c r="B22" s="98">
        <v>45964</v>
      </c>
      <c r="C22" s="97" t="s">
        <v>160</v>
      </c>
      <c r="D22" s="97">
        <v>1</v>
      </c>
      <c r="E22" s="97"/>
    </row>
    <row r="23" spans="1:256" ht="30" customHeight="1" x14ac:dyDescent="0.2">
      <c r="A23" s="97" t="s">
        <v>161</v>
      </c>
      <c r="B23" s="98">
        <v>46042</v>
      </c>
      <c r="C23" s="97" t="s">
        <v>160</v>
      </c>
      <c r="D23" s="97">
        <v>2</v>
      </c>
      <c r="E23" s="97" t="s">
        <v>166</v>
      </c>
    </row>
    <row r="24" spans="1:256" ht="30" customHeight="1" x14ac:dyDescent="0.2">
      <c r="A24" s="120" t="s">
        <v>162</v>
      </c>
      <c r="B24" s="121" t="s">
        <v>163</v>
      </c>
      <c r="C24" s="121"/>
      <c r="D24" s="120"/>
      <c r="E24" s="120"/>
    </row>
    <row r="25" spans="1:256" ht="30" customHeight="1" x14ac:dyDescent="0.2">
      <c r="A25" s="120"/>
      <c r="B25" s="121" t="s">
        <v>164</v>
      </c>
      <c r="C25" s="121"/>
      <c r="D25" s="120"/>
      <c r="E25" s="120"/>
    </row>
    <row r="26" spans="1:256" ht="30" customHeight="1" x14ac:dyDescent="0.2">
      <c r="A26" s="97" t="s">
        <v>165</v>
      </c>
      <c r="B26" s="120"/>
      <c r="C26" s="122"/>
      <c r="D26" s="120"/>
      <c r="E26" s="120"/>
    </row>
    <row r="27" spans="1:256" ht="17.25" customHeight="1" x14ac:dyDescent="0.2">
      <c r="A27" s="96"/>
      <c r="B27"/>
      <c r="C27"/>
      <c r="D27"/>
      <c r="E27"/>
    </row>
    <row r="33" s="82" customFormat="1" x14ac:dyDescent="0.2"/>
    <row r="34" s="82" customFormat="1" x14ac:dyDescent="0.2"/>
  </sheetData>
  <mergeCells count="15">
    <mergeCell ref="A16:E16"/>
    <mergeCell ref="A17:E17"/>
    <mergeCell ref="A24:A25"/>
    <mergeCell ref="B24:C24"/>
    <mergeCell ref="B25:C25"/>
    <mergeCell ref="D24:E26"/>
    <mergeCell ref="B26:C26"/>
    <mergeCell ref="A1:B2"/>
    <mergeCell ref="C1:E1"/>
    <mergeCell ref="C2:E2"/>
    <mergeCell ref="A8:E8"/>
    <mergeCell ref="A9:E12"/>
    <mergeCell ref="A4:B5"/>
    <mergeCell ref="C4:E4"/>
    <mergeCell ref="C5:E5"/>
  </mergeCells>
  <printOptions horizontalCentered="1"/>
  <pageMargins left="0.39370078740157483" right="0.39370078740157483" top="0.62992125984251968" bottom="0.39370078740157483" header="0.31496062992125984" footer="0.31496062992125984"/>
  <pageSetup paperSize="9" scale="98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593F-6C3C-4C74-85D9-CDF7A2654E64}">
  <sheetPr>
    <tabColor theme="5" tint="0.39997558519241921"/>
    <pageSetUpPr fitToPage="1"/>
  </sheetPr>
  <dimension ref="A1:K118"/>
  <sheetViews>
    <sheetView showGridLines="0" showZeros="0" tabSelected="1" zoomScaleNormal="100" workbookViewId="0">
      <pane xSplit="3" ySplit="5" topLeftCell="D84" activePane="bottomRight" state="frozen"/>
      <selection activeCell="I2" sqref="I2"/>
      <selection pane="topRight" activeCell="I2" sqref="I2"/>
      <selection pane="bottomLeft" activeCell="I2" sqref="I2"/>
      <selection pane="bottomRight" activeCell="M95" sqref="M95"/>
    </sheetView>
  </sheetViews>
  <sheetFormatPr baseColWidth="10" defaultRowHeight="12.75" x14ac:dyDescent="0.2"/>
  <cols>
    <col min="1" max="1" width="8.140625" style="1" customWidth="1"/>
    <col min="2" max="2" width="61.28515625" style="7" customWidth="1"/>
    <col min="3" max="3" width="7.28515625" style="1" customWidth="1"/>
    <col min="4" max="4" width="12.85546875" style="9" customWidth="1"/>
    <col min="5" max="5" width="14" style="10" customWidth="1"/>
    <col min="6" max="6" width="16.28515625" style="8" customWidth="1"/>
    <col min="7" max="7" width="2.28515625" style="1" customWidth="1"/>
    <col min="8" max="8" width="12.85546875" style="9" customWidth="1"/>
    <col min="9" max="9" width="14" style="10" customWidth="1"/>
    <col min="10" max="10" width="16.28515625" style="8" customWidth="1"/>
    <col min="11" max="11" width="2.28515625" style="1" customWidth="1"/>
    <col min="12" max="16384" width="11.42578125" style="1"/>
  </cols>
  <sheetData>
    <row r="1" spans="1:11" ht="19.5" customHeight="1" x14ac:dyDescent="0.2">
      <c r="A1" s="142" t="s">
        <v>0</v>
      </c>
      <c r="B1" s="145" t="s">
        <v>1</v>
      </c>
      <c r="C1" s="142" t="s">
        <v>2</v>
      </c>
      <c r="D1" s="148" t="s">
        <v>115</v>
      </c>
      <c r="E1" s="151" t="s">
        <v>53</v>
      </c>
      <c r="F1" s="151" t="s">
        <v>52</v>
      </c>
      <c r="H1" s="158" t="s">
        <v>116</v>
      </c>
      <c r="I1" s="151" t="s">
        <v>53</v>
      </c>
      <c r="J1" s="151" t="s">
        <v>52</v>
      </c>
    </row>
    <row r="2" spans="1:11" ht="19.5" customHeight="1" x14ac:dyDescent="0.2">
      <c r="A2" s="143"/>
      <c r="B2" s="146"/>
      <c r="C2" s="143"/>
      <c r="D2" s="149"/>
      <c r="E2" s="152"/>
      <c r="F2" s="152"/>
      <c r="H2" s="159"/>
      <c r="I2" s="152"/>
      <c r="J2" s="152"/>
    </row>
    <row r="3" spans="1:11" ht="19.5" customHeight="1" thickBot="1" x14ac:dyDescent="0.25">
      <c r="A3" s="144"/>
      <c r="B3" s="147"/>
      <c r="C3" s="144"/>
      <c r="D3" s="150"/>
      <c r="E3" s="153"/>
      <c r="F3" s="153"/>
      <c r="H3" s="160"/>
      <c r="I3" s="153"/>
      <c r="J3" s="153"/>
    </row>
    <row r="4" spans="1:11" ht="13.5" thickBot="1" x14ac:dyDescent="0.25">
      <c r="A4" s="11"/>
      <c r="B4" s="12"/>
      <c r="C4" s="11"/>
      <c r="D4" s="11"/>
      <c r="E4" s="13"/>
      <c r="F4" s="13"/>
      <c r="H4" s="11"/>
      <c r="I4" s="13"/>
      <c r="J4" s="13"/>
    </row>
    <row r="5" spans="1:11" ht="27" customHeight="1" thickBot="1" x14ac:dyDescent="0.25">
      <c r="A5" s="50"/>
      <c r="B5" s="50" t="s">
        <v>84</v>
      </c>
      <c r="C5" s="48"/>
      <c r="D5" s="48"/>
      <c r="E5" s="48"/>
      <c r="F5" s="48"/>
      <c r="H5" s="48"/>
      <c r="I5" s="48"/>
      <c r="J5" s="48"/>
    </row>
    <row r="6" spans="1:11" x14ac:dyDescent="0.2">
      <c r="A6" s="11"/>
      <c r="B6" s="12"/>
      <c r="C6" s="11"/>
      <c r="D6" s="11"/>
      <c r="E6" s="13"/>
      <c r="F6" s="13"/>
      <c r="H6" s="11"/>
      <c r="I6" s="13"/>
      <c r="J6" s="13"/>
    </row>
    <row r="7" spans="1:11" x14ac:dyDescent="0.2">
      <c r="A7" s="51">
        <v>100</v>
      </c>
      <c r="B7" s="56" t="s">
        <v>81</v>
      </c>
      <c r="C7" s="55"/>
      <c r="D7" s="56"/>
      <c r="E7" s="4"/>
      <c r="F7" s="6"/>
      <c r="H7" s="4"/>
      <c r="I7" s="4"/>
      <c r="J7" s="6"/>
    </row>
    <row r="8" spans="1:11" x14ac:dyDescent="0.2">
      <c r="A8" s="13"/>
      <c r="B8" s="14"/>
      <c r="C8" s="15"/>
      <c r="D8" s="16"/>
      <c r="E8" s="17"/>
      <c r="F8" s="18"/>
      <c r="H8" s="20"/>
      <c r="I8" s="17"/>
      <c r="J8" s="18"/>
    </row>
    <row r="9" spans="1:11" s="2" customFormat="1" ht="15" customHeight="1" x14ac:dyDescent="0.2">
      <c r="A9" s="19"/>
      <c r="B9" s="19" t="s">
        <v>82</v>
      </c>
      <c r="C9" s="19"/>
      <c r="D9" s="19"/>
      <c r="E9" s="19"/>
      <c r="F9" s="19"/>
      <c r="H9" s="19"/>
      <c r="I9" s="19"/>
      <c r="J9" s="19"/>
      <c r="K9" s="1"/>
    </row>
    <row r="10" spans="1:11" x14ac:dyDescent="0.2">
      <c r="A10" s="13" t="s">
        <v>26</v>
      </c>
      <c r="B10" s="14" t="s">
        <v>93</v>
      </c>
      <c r="C10" s="15"/>
      <c r="D10" s="16"/>
      <c r="E10" s="17"/>
      <c r="F10" s="18"/>
      <c r="H10" s="16"/>
      <c r="I10" s="17"/>
      <c r="J10" s="18"/>
    </row>
    <row r="11" spans="1:11" x14ac:dyDescent="0.2">
      <c r="A11" s="15" t="s">
        <v>117</v>
      </c>
      <c r="B11" s="21" t="s">
        <v>120</v>
      </c>
      <c r="C11" s="15" t="s">
        <v>39</v>
      </c>
      <c r="D11" s="16">
        <v>1</v>
      </c>
      <c r="E11" s="17"/>
      <c r="F11" s="18">
        <f>+D11*E11</f>
        <v>0</v>
      </c>
      <c r="H11" s="58"/>
      <c r="I11" s="17">
        <f>E11</f>
        <v>0</v>
      </c>
      <c r="J11" s="18">
        <f>+H11*I11</f>
        <v>0</v>
      </c>
    </row>
    <row r="12" spans="1:11" x14ac:dyDescent="0.2">
      <c r="A12" s="15" t="s">
        <v>118</v>
      </c>
      <c r="B12" s="21" t="s">
        <v>119</v>
      </c>
      <c r="C12" s="15" t="s">
        <v>39</v>
      </c>
      <c r="D12" s="58"/>
      <c r="E12" s="17"/>
      <c r="F12" s="18">
        <f>+D12*E12</f>
        <v>0</v>
      </c>
      <c r="H12" s="16">
        <v>1</v>
      </c>
      <c r="I12" s="17">
        <f t="shared" ref="I12:I26" si="0">E12</f>
        <v>0</v>
      </c>
      <c r="J12" s="18">
        <f>+H12*I12</f>
        <v>0</v>
      </c>
    </row>
    <row r="13" spans="1:11" x14ac:dyDescent="0.2">
      <c r="A13" s="13" t="s">
        <v>27</v>
      </c>
      <c r="B13" s="14" t="s">
        <v>67</v>
      </c>
      <c r="C13" s="15"/>
      <c r="D13" s="16"/>
      <c r="E13" s="17"/>
      <c r="F13" s="18"/>
      <c r="H13" s="16"/>
      <c r="I13" s="17">
        <f t="shared" si="0"/>
        <v>0</v>
      </c>
      <c r="J13" s="18"/>
    </row>
    <row r="14" spans="1:11" x14ac:dyDescent="0.2">
      <c r="A14" s="15" t="s">
        <v>121</v>
      </c>
      <c r="B14" s="21" t="s">
        <v>120</v>
      </c>
      <c r="C14" s="15" t="s">
        <v>39</v>
      </c>
      <c r="D14" s="16">
        <v>1</v>
      </c>
      <c r="E14" s="17"/>
      <c r="F14" s="18">
        <f>+D14*E14</f>
        <v>0</v>
      </c>
      <c r="H14" s="58"/>
      <c r="I14" s="17">
        <f t="shared" si="0"/>
        <v>0</v>
      </c>
      <c r="J14" s="18">
        <f>+H14*I14</f>
        <v>0</v>
      </c>
    </row>
    <row r="15" spans="1:11" x14ac:dyDescent="0.2">
      <c r="A15" s="15" t="s">
        <v>122</v>
      </c>
      <c r="B15" s="21" t="s">
        <v>119</v>
      </c>
      <c r="C15" s="15" t="s">
        <v>39</v>
      </c>
      <c r="D15" s="58"/>
      <c r="E15" s="17"/>
      <c r="F15" s="18">
        <f>+D15*E15</f>
        <v>0</v>
      </c>
      <c r="H15" s="16">
        <v>1</v>
      </c>
      <c r="I15" s="17">
        <f t="shared" si="0"/>
        <v>0</v>
      </c>
      <c r="J15" s="18">
        <f>+H15*I15</f>
        <v>0</v>
      </c>
    </row>
    <row r="16" spans="1:11" s="2" customFormat="1" ht="15" customHeight="1" x14ac:dyDescent="0.2">
      <c r="A16" s="19"/>
      <c r="B16" s="19" t="s">
        <v>74</v>
      </c>
      <c r="C16" s="19"/>
      <c r="D16" s="19"/>
      <c r="E16" s="19"/>
      <c r="F16" s="19"/>
      <c r="H16" s="19"/>
      <c r="I16" s="19">
        <f t="shared" si="0"/>
        <v>0</v>
      </c>
      <c r="J16" s="19"/>
    </row>
    <row r="17" spans="1:10" x14ac:dyDescent="0.2">
      <c r="A17" s="13" t="s">
        <v>3</v>
      </c>
      <c r="B17" s="14" t="s">
        <v>109</v>
      </c>
      <c r="C17" s="15"/>
      <c r="D17" s="16"/>
      <c r="E17" s="17"/>
      <c r="F17" s="18"/>
      <c r="H17" s="16"/>
      <c r="I17" s="17">
        <f t="shared" si="0"/>
        <v>0</v>
      </c>
      <c r="J17" s="18"/>
    </row>
    <row r="18" spans="1:10" x14ac:dyDescent="0.2">
      <c r="A18" s="15" t="s">
        <v>123</v>
      </c>
      <c r="B18" s="21" t="s">
        <v>120</v>
      </c>
      <c r="C18" s="15" t="s">
        <v>39</v>
      </c>
      <c r="D18" s="16">
        <v>1</v>
      </c>
      <c r="E18" s="17"/>
      <c r="F18" s="18">
        <f>+D18*E18</f>
        <v>0</v>
      </c>
      <c r="H18" s="58"/>
      <c r="I18" s="17">
        <f t="shared" si="0"/>
        <v>0</v>
      </c>
      <c r="J18" s="18">
        <f>+H18*I18</f>
        <v>0</v>
      </c>
    </row>
    <row r="19" spans="1:10" x14ac:dyDescent="0.2">
      <c r="A19" s="15" t="s">
        <v>124</v>
      </c>
      <c r="B19" s="21" t="s">
        <v>119</v>
      </c>
      <c r="C19" s="15" t="s">
        <v>39</v>
      </c>
      <c r="D19" s="58"/>
      <c r="E19" s="17"/>
      <c r="F19" s="18">
        <f>+D19*E19</f>
        <v>0</v>
      </c>
      <c r="H19" s="16">
        <v>1</v>
      </c>
      <c r="I19" s="17">
        <f t="shared" si="0"/>
        <v>0</v>
      </c>
      <c r="J19" s="18">
        <f>+H19*I19</f>
        <v>0</v>
      </c>
    </row>
    <row r="20" spans="1:10" x14ac:dyDescent="0.2">
      <c r="A20" s="13" t="s">
        <v>4</v>
      </c>
      <c r="B20" s="14" t="s">
        <v>46</v>
      </c>
      <c r="C20" s="15" t="s">
        <v>39</v>
      </c>
      <c r="D20" s="16">
        <v>1</v>
      </c>
      <c r="E20" s="17"/>
      <c r="F20" s="18">
        <f>+D20*E20</f>
        <v>0</v>
      </c>
      <c r="H20" s="16">
        <v>1</v>
      </c>
      <c r="I20" s="17">
        <f t="shared" si="0"/>
        <v>0</v>
      </c>
      <c r="J20" s="18">
        <f>+H20*I20</f>
        <v>0</v>
      </c>
    </row>
    <row r="21" spans="1:10" s="2" customFormat="1" ht="15" customHeight="1" x14ac:dyDescent="0.2">
      <c r="A21" s="19"/>
      <c r="B21" s="19" t="s">
        <v>75</v>
      </c>
      <c r="C21" s="19"/>
      <c r="D21" s="19"/>
      <c r="E21" s="19"/>
      <c r="F21" s="19"/>
      <c r="H21" s="19"/>
      <c r="I21" s="19">
        <f t="shared" si="0"/>
        <v>0</v>
      </c>
      <c r="J21" s="19"/>
    </row>
    <row r="22" spans="1:10" x14ac:dyDescent="0.2">
      <c r="A22" s="13" t="s">
        <v>5</v>
      </c>
      <c r="B22" s="14" t="s">
        <v>7</v>
      </c>
      <c r="C22" s="15" t="s">
        <v>15</v>
      </c>
      <c r="D22" s="16">
        <v>80</v>
      </c>
      <c r="E22" s="17"/>
      <c r="F22" s="18">
        <f>+D22*E22</f>
        <v>0</v>
      </c>
      <c r="H22" s="16">
        <v>50</v>
      </c>
      <c r="I22" s="17">
        <f t="shared" si="0"/>
        <v>0</v>
      </c>
      <c r="J22" s="18">
        <f>+H22*I22</f>
        <v>0</v>
      </c>
    </row>
    <row r="23" spans="1:10" x14ac:dyDescent="0.2">
      <c r="A23" s="13" t="s">
        <v>6</v>
      </c>
      <c r="B23" s="14" t="s">
        <v>31</v>
      </c>
      <c r="C23" s="15" t="s">
        <v>8</v>
      </c>
      <c r="D23" s="16">
        <v>10</v>
      </c>
      <c r="E23" s="17"/>
      <c r="F23" s="18">
        <f>+D23*E23</f>
        <v>0</v>
      </c>
      <c r="H23" s="16"/>
      <c r="I23" s="17">
        <f t="shared" si="0"/>
        <v>0</v>
      </c>
      <c r="J23" s="18">
        <f>+H23*I23</f>
        <v>0</v>
      </c>
    </row>
    <row r="24" spans="1:10" x14ac:dyDescent="0.2">
      <c r="A24" s="13" t="s">
        <v>30</v>
      </c>
      <c r="B24" s="14" t="s">
        <v>86</v>
      </c>
      <c r="C24" s="15" t="s">
        <v>38</v>
      </c>
      <c r="D24" s="16">
        <v>1</v>
      </c>
      <c r="E24" s="17"/>
      <c r="F24" s="18">
        <f>+D24*E24</f>
        <v>0</v>
      </c>
      <c r="H24" s="16">
        <v>1</v>
      </c>
      <c r="I24" s="17">
        <f t="shared" si="0"/>
        <v>0</v>
      </c>
      <c r="J24" s="18">
        <f>+H24*I24</f>
        <v>0</v>
      </c>
    </row>
    <row r="25" spans="1:10" x14ac:dyDescent="0.2">
      <c r="A25" s="13" t="s">
        <v>105</v>
      </c>
      <c r="B25" s="14" t="s">
        <v>94</v>
      </c>
      <c r="C25" s="15" t="s">
        <v>38</v>
      </c>
      <c r="D25" s="16">
        <v>2</v>
      </c>
      <c r="E25" s="17"/>
      <c r="F25" s="18">
        <f>+D25*E25</f>
        <v>0</v>
      </c>
      <c r="H25" s="16">
        <v>2</v>
      </c>
      <c r="I25" s="17">
        <f t="shared" si="0"/>
        <v>0</v>
      </c>
      <c r="J25" s="18">
        <f>+H25*I25</f>
        <v>0</v>
      </c>
    </row>
    <row r="26" spans="1:10" ht="13.5" thickBot="1" x14ac:dyDescent="0.25">
      <c r="A26" s="13"/>
      <c r="B26" s="14"/>
      <c r="C26" s="15"/>
      <c r="D26" s="16"/>
      <c r="E26" s="17"/>
      <c r="F26" s="18"/>
      <c r="H26" s="16"/>
      <c r="I26" s="17">
        <f t="shared" si="0"/>
        <v>0</v>
      </c>
      <c r="J26" s="18"/>
    </row>
    <row r="27" spans="1:10" ht="13.5" thickBot="1" x14ac:dyDescent="0.25">
      <c r="A27" s="13"/>
      <c r="B27" s="23"/>
      <c r="C27" s="3" t="s">
        <v>9</v>
      </c>
      <c r="D27" s="24"/>
      <c r="E27" s="24"/>
      <c r="F27" s="25">
        <f>SUM(F8:F26)</f>
        <v>0</v>
      </c>
      <c r="H27" s="24"/>
      <c r="I27" s="24"/>
      <c r="J27" s="25">
        <f>SUM(J8:J26)</f>
        <v>0</v>
      </c>
    </row>
    <row r="28" spans="1:10" x14ac:dyDescent="0.2">
      <c r="A28" s="13"/>
      <c r="B28" s="23"/>
      <c r="C28" s="26"/>
      <c r="D28" s="27"/>
      <c r="E28" s="28"/>
      <c r="F28" s="29"/>
      <c r="H28" s="16"/>
      <c r="I28" s="28"/>
      <c r="J28" s="29"/>
    </row>
    <row r="29" spans="1:10" x14ac:dyDescent="0.2">
      <c r="A29" s="51">
        <v>101</v>
      </c>
      <c r="B29" s="56" t="s">
        <v>10</v>
      </c>
      <c r="C29" s="55"/>
      <c r="D29" s="56"/>
      <c r="E29" s="4"/>
      <c r="F29" s="5"/>
      <c r="H29" s="4"/>
      <c r="I29" s="4"/>
      <c r="J29" s="5"/>
    </row>
    <row r="30" spans="1:10" x14ac:dyDescent="0.2">
      <c r="A30" s="13"/>
      <c r="B30" s="12"/>
      <c r="C30" s="15"/>
      <c r="D30" s="16"/>
      <c r="E30" s="17"/>
      <c r="F30" s="18"/>
      <c r="H30" s="16"/>
      <c r="I30" s="17">
        <f t="shared" ref="I30:I93" si="1">E30</f>
        <v>0</v>
      </c>
      <c r="J30" s="18"/>
    </row>
    <row r="31" spans="1:10" x14ac:dyDescent="0.2">
      <c r="A31" s="13" t="s">
        <v>41</v>
      </c>
      <c r="B31" s="14" t="s">
        <v>136</v>
      </c>
      <c r="C31" s="15"/>
      <c r="D31" s="16"/>
      <c r="E31" s="17"/>
      <c r="F31" s="18"/>
      <c r="H31" s="16"/>
      <c r="I31" s="17">
        <f t="shared" si="1"/>
        <v>0</v>
      </c>
      <c r="J31" s="18"/>
    </row>
    <row r="32" spans="1:10" x14ac:dyDescent="0.2">
      <c r="A32" s="15" t="s">
        <v>68</v>
      </c>
      <c r="B32" s="21" t="s">
        <v>104</v>
      </c>
      <c r="C32" s="15" t="s">
        <v>38</v>
      </c>
      <c r="D32" s="16">
        <v>2</v>
      </c>
      <c r="E32" s="17"/>
      <c r="F32" s="18">
        <f>+D32*E32</f>
        <v>0</v>
      </c>
      <c r="H32" s="16">
        <v>8</v>
      </c>
      <c r="I32" s="17">
        <f t="shared" si="1"/>
        <v>0</v>
      </c>
      <c r="J32" s="18">
        <f>+H32*I32</f>
        <v>0</v>
      </c>
    </row>
    <row r="33" spans="1:10" x14ac:dyDescent="0.2">
      <c r="A33" s="15" t="s">
        <v>69</v>
      </c>
      <c r="B33" s="21" t="s">
        <v>87</v>
      </c>
      <c r="C33" s="15" t="s">
        <v>38</v>
      </c>
      <c r="D33" s="16">
        <v>1</v>
      </c>
      <c r="E33" s="17"/>
      <c r="F33" s="18">
        <f>+D33*E33</f>
        <v>0</v>
      </c>
      <c r="H33" s="16">
        <v>2</v>
      </c>
      <c r="I33" s="17">
        <f t="shared" si="1"/>
        <v>0</v>
      </c>
      <c r="J33" s="18">
        <f>+H33*I33</f>
        <v>0</v>
      </c>
    </row>
    <row r="34" spans="1:10" x14ac:dyDescent="0.2">
      <c r="A34" s="13" t="s">
        <v>42</v>
      </c>
      <c r="B34" s="14" t="s">
        <v>44</v>
      </c>
      <c r="C34" s="15"/>
      <c r="D34" s="16"/>
      <c r="E34" s="17"/>
      <c r="F34" s="18"/>
      <c r="H34" s="16"/>
      <c r="I34" s="17">
        <f t="shared" si="1"/>
        <v>0</v>
      </c>
      <c r="J34" s="18"/>
    </row>
    <row r="35" spans="1:10" x14ac:dyDescent="0.2">
      <c r="A35" s="15" t="s">
        <v>32</v>
      </c>
      <c r="B35" s="21" t="s">
        <v>56</v>
      </c>
      <c r="C35" s="15" t="s">
        <v>8</v>
      </c>
      <c r="D35" s="16">
        <v>4</v>
      </c>
      <c r="E35" s="17"/>
      <c r="F35" s="18">
        <f>+D35*E35</f>
        <v>0</v>
      </c>
      <c r="H35" s="16"/>
      <c r="I35" s="17">
        <f t="shared" si="1"/>
        <v>0</v>
      </c>
      <c r="J35" s="18">
        <f>+H35*I35</f>
        <v>0</v>
      </c>
    </row>
    <row r="36" spans="1:10" x14ac:dyDescent="0.2">
      <c r="A36" s="13" t="s">
        <v>43</v>
      </c>
      <c r="B36" s="14" t="s">
        <v>90</v>
      </c>
      <c r="C36" s="15" t="s">
        <v>8</v>
      </c>
      <c r="D36" s="16">
        <v>20</v>
      </c>
      <c r="E36" s="17"/>
      <c r="F36" s="18">
        <f>+D36*E36</f>
        <v>0</v>
      </c>
      <c r="H36" s="16">
        <v>80</v>
      </c>
      <c r="I36" s="17">
        <f t="shared" si="1"/>
        <v>0</v>
      </c>
      <c r="J36" s="18">
        <f>+H36*I36</f>
        <v>0</v>
      </c>
    </row>
    <row r="37" spans="1:10" ht="13.5" thickBot="1" x14ac:dyDescent="0.25">
      <c r="A37" s="13"/>
      <c r="B37" s="14"/>
      <c r="C37" s="15"/>
      <c r="D37" s="16"/>
      <c r="E37" s="17"/>
      <c r="F37" s="18"/>
      <c r="H37" s="16"/>
      <c r="I37" s="17">
        <f t="shared" si="1"/>
        <v>0</v>
      </c>
      <c r="J37" s="18"/>
    </row>
    <row r="38" spans="1:10" ht="13.5" thickBot="1" x14ac:dyDescent="0.25">
      <c r="A38" s="13"/>
      <c r="B38" s="23"/>
      <c r="C38" s="3" t="s">
        <v>11</v>
      </c>
      <c r="D38" s="24"/>
      <c r="E38" s="24"/>
      <c r="F38" s="25">
        <f>SUM(F30:F37)</f>
        <v>0</v>
      </c>
      <c r="H38" s="24"/>
      <c r="I38" s="75">
        <f t="shared" si="1"/>
        <v>0</v>
      </c>
      <c r="J38" s="25">
        <f>SUM(J30:J37)</f>
        <v>0</v>
      </c>
    </row>
    <row r="39" spans="1:10" x14ac:dyDescent="0.2">
      <c r="A39" s="13"/>
      <c r="B39" s="23"/>
      <c r="C39" s="26"/>
      <c r="D39" s="27"/>
      <c r="E39" s="28"/>
      <c r="F39" s="29"/>
      <c r="H39" s="27"/>
      <c r="I39" s="28">
        <f t="shared" si="1"/>
        <v>0</v>
      </c>
      <c r="J39" s="29"/>
    </row>
    <row r="40" spans="1:10" x14ac:dyDescent="0.2">
      <c r="A40" s="51">
        <v>102</v>
      </c>
      <c r="B40" s="56" t="s">
        <v>96</v>
      </c>
      <c r="C40" s="55"/>
      <c r="D40" s="56"/>
      <c r="E40" s="4"/>
      <c r="F40" s="5"/>
      <c r="H40" s="4"/>
      <c r="I40" s="4">
        <f t="shared" si="1"/>
        <v>0</v>
      </c>
      <c r="J40" s="5"/>
    </row>
    <row r="41" spans="1:10" x14ac:dyDescent="0.2">
      <c r="A41" s="13"/>
      <c r="B41" s="12"/>
      <c r="C41" s="15"/>
      <c r="D41" s="16"/>
      <c r="E41" s="17"/>
      <c r="F41" s="18"/>
      <c r="H41" s="16"/>
      <c r="I41" s="17">
        <f t="shared" si="1"/>
        <v>0</v>
      </c>
      <c r="J41" s="18"/>
    </row>
    <row r="42" spans="1:10" x14ac:dyDescent="0.2">
      <c r="A42" s="13" t="s">
        <v>12</v>
      </c>
      <c r="B42" s="14" t="s">
        <v>114</v>
      </c>
      <c r="C42" s="15" t="s">
        <v>8</v>
      </c>
      <c r="D42" s="16"/>
      <c r="E42" s="17"/>
      <c r="F42" s="18">
        <f>+D42*E42</f>
        <v>0</v>
      </c>
      <c r="H42" s="16"/>
      <c r="I42" s="17">
        <f t="shared" si="1"/>
        <v>0</v>
      </c>
      <c r="J42" s="18">
        <f>+H42*I42</f>
        <v>0</v>
      </c>
    </row>
    <row r="43" spans="1:10" ht="13.5" thickBot="1" x14ac:dyDescent="0.25">
      <c r="A43" s="15"/>
      <c r="B43" s="21"/>
      <c r="C43" s="15"/>
      <c r="D43" s="16"/>
      <c r="E43" s="17"/>
      <c r="F43" s="18"/>
      <c r="H43" s="16"/>
      <c r="I43" s="17">
        <f t="shared" si="1"/>
        <v>0</v>
      </c>
      <c r="J43" s="18"/>
    </row>
    <row r="44" spans="1:10" ht="13.5" thickBot="1" x14ac:dyDescent="0.25">
      <c r="A44" s="13"/>
      <c r="B44" s="23"/>
      <c r="C44" s="3" t="s">
        <v>13</v>
      </c>
      <c r="D44" s="24"/>
      <c r="E44" s="24"/>
      <c r="F44" s="25">
        <f>SUM(F41:F43)</f>
        <v>0</v>
      </c>
      <c r="H44" s="24"/>
      <c r="I44" s="75">
        <f t="shared" si="1"/>
        <v>0</v>
      </c>
      <c r="J44" s="25">
        <f>SUM(J41:J43)</f>
        <v>0</v>
      </c>
    </row>
    <row r="45" spans="1:10" x14ac:dyDescent="0.2">
      <c r="A45" s="15"/>
      <c r="B45" s="21"/>
      <c r="C45" s="15"/>
      <c r="D45" s="16"/>
      <c r="E45" s="17"/>
      <c r="F45" s="18"/>
      <c r="H45" s="16"/>
      <c r="I45" s="17">
        <f t="shared" si="1"/>
        <v>0</v>
      </c>
      <c r="J45" s="18"/>
    </row>
    <row r="46" spans="1:10" x14ac:dyDescent="0.2">
      <c r="A46" s="51">
        <v>103</v>
      </c>
      <c r="B46" s="56" t="s">
        <v>73</v>
      </c>
      <c r="C46" s="55"/>
      <c r="D46" s="56"/>
      <c r="E46" s="4"/>
      <c r="F46" s="6"/>
      <c r="H46" s="4"/>
      <c r="I46" s="4">
        <f t="shared" si="1"/>
        <v>0</v>
      </c>
      <c r="J46" s="6"/>
    </row>
    <row r="47" spans="1:10" x14ac:dyDescent="0.2">
      <c r="A47" s="13"/>
      <c r="B47" s="12"/>
      <c r="C47" s="15"/>
      <c r="D47" s="16"/>
      <c r="E47" s="17"/>
      <c r="F47" s="18"/>
      <c r="H47" s="16"/>
      <c r="I47" s="17">
        <f t="shared" si="1"/>
        <v>0</v>
      </c>
      <c r="J47" s="18"/>
    </row>
    <row r="48" spans="1:10" x14ac:dyDescent="0.2">
      <c r="A48" s="30"/>
      <c r="B48" s="31" t="s">
        <v>113</v>
      </c>
      <c r="C48" s="32"/>
      <c r="D48" s="22"/>
      <c r="E48" s="33"/>
      <c r="F48" s="34"/>
      <c r="H48" s="22"/>
      <c r="I48" s="33">
        <f t="shared" si="1"/>
        <v>0</v>
      </c>
      <c r="J48" s="34"/>
    </row>
    <row r="49" spans="1:10" x14ac:dyDescent="0.2">
      <c r="A49" s="57" t="s">
        <v>14</v>
      </c>
      <c r="B49" s="57" t="s">
        <v>137</v>
      </c>
      <c r="C49" s="19"/>
      <c r="D49" s="19"/>
      <c r="E49" s="19"/>
      <c r="F49" s="19"/>
      <c r="G49" s="2"/>
      <c r="H49" s="19"/>
      <c r="I49" s="19">
        <f t="shared" si="1"/>
        <v>0</v>
      </c>
      <c r="J49" s="19"/>
    </row>
    <row r="50" spans="1:10" ht="25.5" x14ac:dyDescent="0.2">
      <c r="A50" s="15" t="s">
        <v>47</v>
      </c>
      <c r="B50" s="21" t="s">
        <v>134</v>
      </c>
      <c r="C50" s="15" t="s">
        <v>15</v>
      </c>
      <c r="D50" s="16"/>
      <c r="E50" s="35"/>
      <c r="F50" s="18">
        <f>+D50*E50</f>
        <v>0</v>
      </c>
      <c r="H50" s="16">
        <f>+H54</f>
        <v>2100</v>
      </c>
      <c r="I50" s="35">
        <f t="shared" si="1"/>
        <v>0</v>
      </c>
      <c r="J50" s="18">
        <f>+H50*I50</f>
        <v>0</v>
      </c>
    </row>
    <row r="51" spans="1:10" ht="15" x14ac:dyDescent="0.2">
      <c r="A51" s="15" t="s">
        <v>48</v>
      </c>
      <c r="B51" s="21" t="s">
        <v>107</v>
      </c>
      <c r="C51" s="15" t="s">
        <v>89</v>
      </c>
      <c r="D51" s="16"/>
      <c r="E51" s="35"/>
      <c r="F51" s="18">
        <f>+D51*E51</f>
        <v>0</v>
      </c>
      <c r="H51" s="16">
        <f>+H50*0.05</f>
        <v>105</v>
      </c>
      <c r="I51" s="35">
        <f t="shared" si="1"/>
        <v>0</v>
      </c>
      <c r="J51" s="18">
        <f>+H51*I51</f>
        <v>0</v>
      </c>
    </row>
    <row r="52" spans="1:10" x14ac:dyDescent="0.2">
      <c r="A52" s="15" t="s">
        <v>49</v>
      </c>
      <c r="B52" s="21" t="s">
        <v>135</v>
      </c>
      <c r="C52" s="15" t="s">
        <v>15</v>
      </c>
      <c r="D52" s="16"/>
      <c r="E52" s="35"/>
      <c r="F52" s="18">
        <f>+D52*E52</f>
        <v>0</v>
      </c>
      <c r="H52" s="16">
        <v>150</v>
      </c>
      <c r="I52" s="35">
        <f t="shared" si="1"/>
        <v>0</v>
      </c>
      <c r="J52" s="18">
        <f>+H52*I52</f>
        <v>0</v>
      </c>
    </row>
    <row r="53" spans="1:10" x14ac:dyDescent="0.2">
      <c r="A53" s="57" t="s">
        <v>16</v>
      </c>
      <c r="B53" s="57" t="s">
        <v>28</v>
      </c>
      <c r="C53" s="19"/>
      <c r="D53" s="19"/>
      <c r="E53" s="19"/>
      <c r="F53" s="19"/>
      <c r="G53" s="2"/>
      <c r="H53" s="19"/>
      <c r="I53" s="19">
        <f t="shared" si="1"/>
        <v>0</v>
      </c>
      <c r="J53" s="19"/>
    </row>
    <row r="54" spans="1:10" x14ac:dyDescent="0.2">
      <c r="A54" s="15" t="s">
        <v>50</v>
      </c>
      <c r="B54" s="21" t="s">
        <v>140</v>
      </c>
      <c r="C54" s="15" t="s">
        <v>15</v>
      </c>
      <c r="D54" s="16"/>
      <c r="E54" s="35"/>
      <c r="F54" s="18">
        <f>+D54*E54</f>
        <v>0</v>
      </c>
      <c r="H54" s="16">
        <f>(355+170)*4</f>
        <v>2100</v>
      </c>
      <c r="I54" s="35">
        <f t="shared" si="1"/>
        <v>0</v>
      </c>
      <c r="J54" s="18">
        <f>+H54*I54</f>
        <v>0</v>
      </c>
    </row>
    <row r="55" spans="1:10" x14ac:dyDescent="0.2">
      <c r="A55" s="15" t="s">
        <v>51</v>
      </c>
      <c r="B55" s="21" t="s">
        <v>108</v>
      </c>
      <c r="C55" s="15" t="s">
        <v>15</v>
      </c>
      <c r="D55" s="16"/>
      <c r="E55" s="35"/>
      <c r="F55" s="18">
        <f>+D55*E55</f>
        <v>0</v>
      </c>
      <c r="H55" s="16">
        <v>100</v>
      </c>
      <c r="I55" s="35">
        <f t="shared" si="1"/>
        <v>0</v>
      </c>
      <c r="J55" s="18">
        <f>+H55*I55</f>
        <v>0</v>
      </c>
    </row>
    <row r="56" spans="1:10" x14ac:dyDescent="0.2">
      <c r="A56" s="30"/>
      <c r="B56" s="31" t="s">
        <v>112</v>
      </c>
      <c r="C56" s="32"/>
      <c r="D56" s="22"/>
      <c r="E56" s="33"/>
      <c r="F56" s="34"/>
      <c r="H56" s="22"/>
      <c r="I56" s="33">
        <f t="shared" si="1"/>
        <v>0</v>
      </c>
      <c r="J56" s="34"/>
    </row>
    <row r="57" spans="1:10" x14ac:dyDescent="0.2">
      <c r="A57" s="57" t="s">
        <v>62</v>
      </c>
      <c r="B57" s="57" t="s">
        <v>137</v>
      </c>
      <c r="C57" s="19"/>
      <c r="D57" s="19"/>
      <c r="E57" s="19"/>
      <c r="F57" s="19"/>
      <c r="G57" s="2"/>
      <c r="H57" s="19"/>
      <c r="I57" s="19">
        <f t="shared" si="1"/>
        <v>0</v>
      </c>
      <c r="J57" s="19"/>
    </row>
    <row r="58" spans="1:10" x14ac:dyDescent="0.2">
      <c r="A58" s="15" t="s">
        <v>63</v>
      </c>
      <c r="B58" s="21" t="s">
        <v>133</v>
      </c>
      <c r="C58" s="15" t="s">
        <v>15</v>
      </c>
      <c r="D58" s="16">
        <f>+D61</f>
        <v>4975</v>
      </c>
      <c r="E58" s="35"/>
      <c r="F58" s="18">
        <f>+D58*E58</f>
        <v>0</v>
      </c>
      <c r="H58" s="16"/>
      <c r="I58" s="35">
        <f t="shared" si="1"/>
        <v>0</v>
      </c>
      <c r="J58" s="18">
        <f>+H58*I58</f>
        <v>0</v>
      </c>
    </row>
    <row r="59" spans="1:10" ht="25.5" x14ac:dyDescent="0.2">
      <c r="A59" s="15" t="s">
        <v>64</v>
      </c>
      <c r="B59" s="21" t="s">
        <v>106</v>
      </c>
      <c r="C59" s="15" t="s">
        <v>15</v>
      </c>
      <c r="D59" s="16">
        <f>+D61</f>
        <v>4975</v>
      </c>
      <c r="E59" s="35"/>
      <c r="F59" s="18">
        <f>+D59*E59</f>
        <v>0</v>
      </c>
      <c r="H59" s="16"/>
      <c r="I59" s="35">
        <f t="shared" si="1"/>
        <v>0</v>
      </c>
      <c r="J59" s="18">
        <f>+H59*I59</f>
        <v>0</v>
      </c>
    </row>
    <row r="60" spans="1:10" x14ac:dyDescent="0.2">
      <c r="A60" s="57" t="s">
        <v>65</v>
      </c>
      <c r="B60" s="57" t="s">
        <v>17</v>
      </c>
      <c r="C60" s="19"/>
      <c r="D60" s="19"/>
      <c r="E60" s="19"/>
      <c r="F60" s="19"/>
      <c r="G60" s="2"/>
      <c r="H60" s="19"/>
      <c r="I60" s="19">
        <f t="shared" si="1"/>
        <v>0</v>
      </c>
      <c r="J60" s="19"/>
    </row>
    <row r="61" spans="1:10" x14ac:dyDescent="0.2">
      <c r="A61" s="15" t="s">
        <v>66</v>
      </c>
      <c r="B61" s="21" t="s">
        <v>141</v>
      </c>
      <c r="C61" s="15" t="s">
        <v>15</v>
      </c>
      <c r="D61" s="16">
        <f>+(540+455)*5</f>
        <v>4975</v>
      </c>
      <c r="E61" s="35"/>
      <c r="F61" s="18">
        <f>+D61*E61</f>
        <v>0</v>
      </c>
      <c r="H61" s="16"/>
      <c r="I61" s="35">
        <f t="shared" si="1"/>
        <v>0</v>
      </c>
      <c r="J61" s="18">
        <f>+H61*I61</f>
        <v>0</v>
      </c>
    </row>
    <row r="62" spans="1:10" x14ac:dyDescent="0.2">
      <c r="A62" s="30"/>
      <c r="B62" s="31" t="s">
        <v>127</v>
      </c>
      <c r="C62" s="32"/>
      <c r="D62" s="22"/>
      <c r="E62" s="33"/>
      <c r="F62" s="34"/>
      <c r="H62" s="22"/>
      <c r="I62" s="33">
        <f t="shared" si="1"/>
        <v>0</v>
      </c>
      <c r="J62" s="34"/>
    </row>
    <row r="63" spans="1:10" x14ac:dyDescent="0.2">
      <c r="A63" s="57" t="s">
        <v>129</v>
      </c>
      <c r="B63" s="57" t="s">
        <v>128</v>
      </c>
      <c r="C63" s="19"/>
      <c r="D63" s="19"/>
      <c r="E63" s="19"/>
      <c r="F63" s="19"/>
      <c r="G63" s="2"/>
      <c r="H63" s="19"/>
      <c r="I63" s="19">
        <f t="shared" si="1"/>
        <v>0</v>
      </c>
      <c r="J63" s="19"/>
    </row>
    <row r="64" spans="1:10" ht="25.5" x14ac:dyDescent="0.2">
      <c r="A64" s="15" t="s">
        <v>138</v>
      </c>
      <c r="B64" s="21" t="s">
        <v>130</v>
      </c>
      <c r="C64" s="15" t="s">
        <v>132</v>
      </c>
      <c r="D64" s="16">
        <v>25</v>
      </c>
      <c r="E64" s="35"/>
      <c r="F64" s="18">
        <f>+D64*E64</f>
        <v>0</v>
      </c>
      <c r="H64" s="16"/>
      <c r="I64" s="35">
        <f t="shared" si="1"/>
        <v>0</v>
      </c>
      <c r="J64" s="18">
        <f>+H64*I64</f>
        <v>0</v>
      </c>
    </row>
    <row r="65" spans="1:10" ht="25.5" x14ac:dyDescent="0.2">
      <c r="A65" s="15" t="s">
        <v>139</v>
      </c>
      <c r="B65" s="21" t="s">
        <v>131</v>
      </c>
      <c r="C65" s="15" t="s">
        <v>132</v>
      </c>
      <c r="D65" s="16">
        <v>25</v>
      </c>
      <c r="E65" s="35"/>
      <c r="F65" s="18">
        <f>+D65*E65</f>
        <v>0</v>
      </c>
      <c r="H65" s="16"/>
      <c r="I65" s="35">
        <f t="shared" si="1"/>
        <v>0</v>
      </c>
      <c r="J65" s="18">
        <f>+H65*I65</f>
        <v>0</v>
      </c>
    </row>
    <row r="66" spans="1:10" ht="13.5" thickBot="1" x14ac:dyDescent="0.25">
      <c r="A66" s="13"/>
      <c r="B66" s="14"/>
      <c r="C66" s="15"/>
      <c r="D66" s="16"/>
      <c r="E66" s="17"/>
      <c r="F66" s="18"/>
      <c r="H66" s="16"/>
      <c r="I66" s="17">
        <f t="shared" si="1"/>
        <v>0</v>
      </c>
      <c r="J66" s="18"/>
    </row>
    <row r="67" spans="1:10" ht="13.5" thickBot="1" x14ac:dyDescent="0.25">
      <c r="A67" s="13"/>
      <c r="B67" s="23"/>
      <c r="C67" s="3" t="s">
        <v>18</v>
      </c>
      <c r="D67" s="24"/>
      <c r="E67" s="24"/>
      <c r="F67" s="25">
        <f>SUM(F47:F66)</f>
        <v>0</v>
      </c>
      <c r="H67" s="24"/>
      <c r="I67" s="75">
        <f t="shared" si="1"/>
        <v>0</v>
      </c>
      <c r="J67" s="25">
        <f>SUM(J47:J66)</f>
        <v>0</v>
      </c>
    </row>
    <row r="68" spans="1:10" x14ac:dyDescent="0.2">
      <c r="A68" s="13"/>
      <c r="B68" s="23"/>
      <c r="C68" s="26"/>
      <c r="D68" s="27"/>
      <c r="E68" s="28"/>
      <c r="F68" s="29"/>
      <c r="H68" s="27"/>
      <c r="I68" s="28">
        <f t="shared" si="1"/>
        <v>0</v>
      </c>
      <c r="J68" s="29"/>
    </row>
    <row r="69" spans="1:10" x14ac:dyDescent="0.2">
      <c r="A69" s="51">
        <v>104</v>
      </c>
      <c r="B69" s="56" t="s">
        <v>142</v>
      </c>
      <c r="C69" s="55"/>
      <c r="D69" s="56"/>
      <c r="E69" s="4"/>
      <c r="F69" s="6"/>
      <c r="H69" s="4"/>
      <c r="I69" s="4">
        <f t="shared" si="1"/>
        <v>0</v>
      </c>
      <c r="J69" s="6"/>
    </row>
    <row r="70" spans="1:10" x14ac:dyDescent="0.2">
      <c r="A70" s="13"/>
      <c r="B70" s="12"/>
      <c r="C70" s="15"/>
      <c r="D70" s="16"/>
      <c r="E70" s="17"/>
      <c r="F70" s="18"/>
      <c r="H70" s="27"/>
      <c r="I70" s="17">
        <f t="shared" si="1"/>
        <v>0</v>
      </c>
      <c r="J70" s="18"/>
    </row>
    <row r="71" spans="1:10" x14ac:dyDescent="0.2">
      <c r="A71" s="19"/>
      <c r="B71" s="57" t="s">
        <v>101</v>
      </c>
      <c r="C71" s="19"/>
      <c r="D71" s="19"/>
      <c r="E71" s="19"/>
      <c r="F71" s="19"/>
      <c r="G71" s="2"/>
      <c r="H71" s="19"/>
      <c r="I71" s="19">
        <f t="shared" si="1"/>
        <v>0</v>
      </c>
      <c r="J71" s="19"/>
    </row>
    <row r="72" spans="1:10" x14ac:dyDescent="0.2">
      <c r="A72" s="13" t="s">
        <v>54</v>
      </c>
      <c r="B72" s="14" t="s">
        <v>95</v>
      </c>
      <c r="C72" s="15" t="s">
        <v>40</v>
      </c>
      <c r="D72" s="16"/>
      <c r="E72" s="36"/>
      <c r="F72" s="18">
        <f>+D72*E72</f>
        <v>0</v>
      </c>
      <c r="H72" s="16"/>
      <c r="I72" s="36">
        <f t="shared" si="1"/>
        <v>0</v>
      </c>
      <c r="J72" s="18">
        <f>+H72*I72</f>
        <v>0</v>
      </c>
    </row>
    <row r="73" spans="1:10" x14ac:dyDescent="0.2">
      <c r="A73" s="13" t="s">
        <v>55</v>
      </c>
      <c r="B73" s="14" t="s">
        <v>59</v>
      </c>
      <c r="C73" s="15" t="s">
        <v>40</v>
      </c>
      <c r="D73" s="16"/>
      <c r="E73" s="36"/>
      <c r="F73" s="18">
        <f>+D73*E73</f>
        <v>0</v>
      </c>
      <c r="H73" s="16"/>
      <c r="I73" s="36">
        <f t="shared" si="1"/>
        <v>0</v>
      </c>
      <c r="J73" s="18">
        <f>+H73*I73</f>
        <v>0</v>
      </c>
    </row>
    <row r="74" spans="1:10" x14ac:dyDescent="0.2">
      <c r="A74" s="19"/>
      <c r="B74" s="57" t="s">
        <v>83</v>
      </c>
      <c r="C74" s="19"/>
      <c r="D74" s="19"/>
      <c r="E74" s="19"/>
      <c r="F74" s="19"/>
      <c r="G74" s="2"/>
      <c r="H74" s="19"/>
      <c r="I74" s="19">
        <f t="shared" si="1"/>
        <v>0</v>
      </c>
      <c r="J74" s="19"/>
    </row>
    <row r="75" spans="1:10" x14ac:dyDescent="0.2">
      <c r="A75" s="13" t="s">
        <v>76</v>
      </c>
      <c r="B75" s="14" t="s">
        <v>58</v>
      </c>
      <c r="C75" s="15" t="s">
        <v>15</v>
      </c>
      <c r="D75" s="16"/>
      <c r="E75" s="36"/>
      <c r="F75" s="18">
        <f>+D75*E75</f>
        <v>0</v>
      </c>
      <c r="H75" s="16"/>
      <c r="I75" s="36">
        <f t="shared" si="1"/>
        <v>0</v>
      </c>
      <c r="J75" s="18">
        <f>+H75*I75</f>
        <v>0</v>
      </c>
    </row>
    <row r="76" spans="1:10" ht="13.5" thickBot="1" x14ac:dyDescent="0.25">
      <c r="A76" s="13"/>
      <c r="B76" s="14"/>
      <c r="C76" s="15"/>
      <c r="D76" s="16"/>
      <c r="E76" s="17"/>
      <c r="F76" s="18"/>
      <c r="H76" s="16"/>
      <c r="I76" s="17">
        <f t="shared" si="1"/>
        <v>0</v>
      </c>
      <c r="J76" s="18"/>
    </row>
    <row r="77" spans="1:10" ht="13.5" thickBot="1" x14ac:dyDescent="0.25">
      <c r="A77" s="13"/>
      <c r="B77" s="23"/>
      <c r="C77" s="3" t="s">
        <v>19</v>
      </c>
      <c r="D77" s="24"/>
      <c r="E77" s="24"/>
      <c r="F77" s="25">
        <f>SUM(F70:F76)</f>
        <v>0</v>
      </c>
      <c r="H77" s="24"/>
      <c r="I77" s="75">
        <f t="shared" si="1"/>
        <v>0</v>
      </c>
      <c r="J77" s="25">
        <f>SUM(J70:J76)</f>
        <v>0</v>
      </c>
    </row>
    <row r="78" spans="1:10" x14ac:dyDescent="0.2">
      <c r="A78" s="13"/>
      <c r="B78" s="23"/>
      <c r="C78" s="26"/>
      <c r="D78" s="27"/>
      <c r="E78" s="28"/>
      <c r="F78" s="29"/>
      <c r="H78" s="27"/>
      <c r="I78" s="28">
        <f t="shared" si="1"/>
        <v>0</v>
      </c>
      <c r="J78" s="29"/>
    </row>
    <row r="79" spans="1:10" x14ac:dyDescent="0.2">
      <c r="A79" s="51">
        <v>105</v>
      </c>
      <c r="B79" s="56" t="s">
        <v>102</v>
      </c>
      <c r="C79" s="55"/>
      <c r="D79" s="56"/>
      <c r="E79" s="4"/>
      <c r="F79" s="6"/>
      <c r="H79" s="4"/>
      <c r="I79" s="4">
        <f t="shared" si="1"/>
        <v>0</v>
      </c>
      <c r="J79" s="6"/>
    </row>
    <row r="80" spans="1:10" x14ac:dyDescent="0.2">
      <c r="A80" s="13"/>
      <c r="B80" s="14"/>
      <c r="C80" s="15"/>
      <c r="D80" s="16"/>
      <c r="E80" s="17"/>
      <c r="F80" s="18"/>
      <c r="H80" s="16"/>
      <c r="I80" s="17">
        <f t="shared" si="1"/>
        <v>0</v>
      </c>
      <c r="J80" s="18"/>
    </row>
    <row r="81" spans="1:10" x14ac:dyDescent="0.2">
      <c r="A81" s="13" t="s">
        <v>33</v>
      </c>
      <c r="B81" s="14" t="s">
        <v>21</v>
      </c>
      <c r="C81" s="15"/>
      <c r="D81" s="16"/>
      <c r="E81" s="17"/>
      <c r="F81" s="18"/>
      <c r="H81" s="16"/>
      <c r="I81" s="37">
        <f t="shared" si="1"/>
        <v>0</v>
      </c>
      <c r="J81" s="18"/>
    </row>
    <row r="82" spans="1:10" x14ac:dyDescent="0.2">
      <c r="A82" s="15" t="s">
        <v>125</v>
      </c>
      <c r="B82" s="21" t="s">
        <v>120</v>
      </c>
      <c r="C82" s="15" t="s">
        <v>39</v>
      </c>
      <c r="D82" s="16">
        <v>1</v>
      </c>
      <c r="E82" s="17"/>
      <c r="F82" s="18">
        <f>+D82*E82</f>
        <v>0</v>
      </c>
      <c r="H82" s="16"/>
      <c r="I82" s="17">
        <f t="shared" si="1"/>
        <v>0</v>
      </c>
      <c r="J82" s="18">
        <f>+H82*I82</f>
        <v>0</v>
      </c>
    </row>
    <row r="83" spans="1:10" x14ac:dyDescent="0.2">
      <c r="A83" s="15" t="s">
        <v>126</v>
      </c>
      <c r="B83" s="21" t="s">
        <v>119</v>
      </c>
      <c r="C83" s="15" t="s">
        <v>39</v>
      </c>
      <c r="D83" s="16"/>
      <c r="E83" s="17"/>
      <c r="F83" s="18">
        <f>+D83*E83</f>
        <v>0</v>
      </c>
      <c r="H83" s="16">
        <v>1</v>
      </c>
      <c r="I83" s="17">
        <f t="shared" si="1"/>
        <v>0</v>
      </c>
      <c r="J83" s="18">
        <f>+H83*I83</f>
        <v>0</v>
      </c>
    </row>
    <row r="84" spans="1:10" x14ac:dyDescent="0.2">
      <c r="A84" s="13" t="s">
        <v>34</v>
      </c>
      <c r="B84" s="14" t="s">
        <v>97</v>
      </c>
      <c r="C84" s="15"/>
      <c r="D84" s="16"/>
      <c r="E84" s="37"/>
      <c r="F84" s="18"/>
      <c r="H84" s="16"/>
      <c r="I84" s="17">
        <f t="shared" si="1"/>
        <v>0</v>
      </c>
      <c r="J84" s="18"/>
    </row>
    <row r="85" spans="1:10" x14ac:dyDescent="0.2">
      <c r="A85" s="15" t="s">
        <v>77</v>
      </c>
      <c r="B85" s="21" t="s">
        <v>91</v>
      </c>
      <c r="C85" s="15" t="s">
        <v>38</v>
      </c>
      <c r="D85" s="16">
        <v>1</v>
      </c>
      <c r="E85" s="37"/>
      <c r="F85" s="18">
        <f t="shared" ref="F85:F90" si="2">+D85*E85</f>
        <v>0</v>
      </c>
      <c r="H85" s="16"/>
      <c r="I85" s="17">
        <f t="shared" si="1"/>
        <v>0</v>
      </c>
      <c r="J85" s="18">
        <f>+H85*I85</f>
        <v>0</v>
      </c>
    </row>
    <row r="86" spans="1:10" x14ac:dyDescent="0.2">
      <c r="A86" s="15" t="s">
        <v>85</v>
      </c>
      <c r="B86" s="21" t="s">
        <v>20</v>
      </c>
      <c r="C86" s="15" t="s">
        <v>38</v>
      </c>
      <c r="D86" s="16">
        <v>2</v>
      </c>
      <c r="E86" s="37"/>
      <c r="F86" s="18">
        <f t="shared" si="2"/>
        <v>0</v>
      </c>
      <c r="H86" s="16"/>
      <c r="I86" s="17">
        <f t="shared" si="1"/>
        <v>0</v>
      </c>
      <c r="J86" s="18">
        <f>+H86*I86</f>
        <v>0</v>
      </c>
    </row>
    <row r="87" spans="1:10" x14ac:dyDescent="0.2">
      <c r="A87" s="13" t="s">
        <v>35</v>
      </c>
      <c r="B87" s="14" t="s">
        <v>29</v>
      </c>
      <c r="C87" s="15"/>
      <c r="D87" s="16"/>
      <c r="E87" s="37"/>
      <c r="F87" s="18"/>
      <c r="H87" s="16"/>
      <c r="I87" s="17">
        <f t="shared" si="1"/>
        <v>0</v>
      </c>
      <c r="J87" s="18"/>
    </row>
    <row r="88" spans="1:10" x14ac:dyDescent="0.2">
      <c r="A88" s="15" t="s">
        <v>78</v>
      </c>
      <c r="B88" s="21" t="s">
        <v>45</v>
      </c>
      <c r="C88" s="15" t="s">
        <v>38</v>
      </c>
      <c r="D88" s="16">
        <v>1</v>
      </c>
      <c r="E88" s="37"/>
      <c r="F88" s="18">
        <f t="shared" si="2"/>
        <v>0</v>
      </c>
      <c r="H88" s="16"/>
      <c r="I88" s="17">
        <f t="shared" si="1"/>
        <v>0</v>
      </c>
      <c r="J88" s="18">
        <f>+H88*I88</f>
        <v>0</v>
      </c>
    </row>
    <row r="89" spans="1:10" x14ac:dyDescent="0.2">
      <c r="A89" s="15" t="s">
        <v>79</v>
      </c>
      <c r="B89" s="21" t="s">
        <v>70</v>
      </c>
      <c r="C89" s="15" t="s">
        <v>38</v>
      </c>
      <c r="D89" s="16">
        <v>1</v>
      </c>
      <c r="E89" s="37"/>
      <c r="F89" s="18">
        <f t="shared" si="2"/>
        <v>0</v>
      </c>
      <c r="H89" s="16"/>
      <c r="I89" s="17">
        <f t="shared" si="1"/>
        <v>0</v>
      </c>
      <c r="J89" s="18">
        <f>+H89*I89</f>
        <v>0</v>
      </c>
    </row>
    <row r="90" spans="1:10" x14ac:dyDescent="0.2">
      <c r="A90" s="13" t="s">
        <v>80</v>
      </c>
      <c r="B90" s="14" t="s">
        <v>24</v>
      </c>
      <c r="C90" s="15" t="s">
        <v>25</v>
      </c>
      <c r="D90" s="16">
        <v>100</v>
      </c>
      <c r="E90" s="37"/>
      <c r="F90" s="18">
        <f t="shared" si="2"/>
        <v>0</v>
      </c>
      <c r="H90" s="16"/>
      <c r="I90" s="17">
        <f t="shared" si="1"/>
        <v>0</v>
      </c>
      <c r="J90" s="18">
        <f>+H90*I90</f>
        <v>0</v>
      </c>
    </row>
    <row r="91" spans="1:10" ht="13.5" thickBot="1" x14ac:dyDescent="0.25">
      <c r="A91" s="13"/>
      <c r="B91" s="14"/>
      <c r="C91" s="15"/>
      <c r="D91" s="16"/>
      <c r="E91" s="17"/>
      <c r="F91" s="18"/>
      <c r="H91" s="16"/>
      <c r="I91" s="17">
        <f t="shared" si="1"/>
        <v>0</v>
      </c>
      <c r="J91" s="18"/>
    </row>
    <row r="92" spans="1:10" ht="13.5" thickBot="1" x14ac:dyDescent="0.25">
      <c r="A92" s="13"/>
      <c r="B92" s="23"/>
      <c r="C92" s="3" t="s">
        <v>36</v>
      </c>
      <c r="D92" s="24"/>
      <c r="E92" s="24"/>
      <c r="F92" s="25">
        <f>SUM(F80:F91)</f>
        <v>0</v>
      </c>
      <c r="H92" s="24"/>
      <c r="I92" s="75">
        <f t="shared" si="1"/>
        <v>0</v>
      </c>
      <c r="J92" s="25">
        <f>SUM(J80:J91)</f>
        <v>0</v>
      </c>
    </row>
    <row r="93" spans="1:10" x14ac:dyDescent="0.2">
      <c r="A93" s="13"/>
      <c r="B93" s="23"/>
      <c r="C93" s="15"/>
      <c r="D93" s="16"/>
      <c r="E93" s="17"/>
      <c r="F93" s="29"/>
      <c r="H93" s="16"/>
      <c r="I93" s="17">
        <f t="shared" si="1"/>
        <v>0</v>
      </c>
      <c r="J93" s="29"/>
    </row>
    <row r="94" spans="1:10" x14ac:dyDescent="0.2">
      <c r="A94" s="51">
        <v>106</v>
      </c>
      <c r="B94" s="56" t="s">
        <v>60</v>
      </c>
      <c r="C94" s="55"/>
      <c r="D94" s="56"/>
      <c r="E94" s="4"/>
      <c r="F94" s="6"/>
      <c r="H94" s="4"/>
      <c r="I94" s="4">
        <f t="shared" ref="I94:I101" si="3">E94</f>
        <v>0</v>
      </c>
      <c r="J94" s="6"/>
    </row>
    <row r="95" spans="1:10" x14ac:dyDescent="0.2">
      <c r="A95" s="13"/>
      <c r="B95" s="14"/>
      <c r="C95" s="15"/>
      <c r="D95" s="16"/>
      <c r="E95" s="17"/>
      <c r="F95" s="18"/>
      <c r="H95" s="16"/>
      <c r="I95" s="17">
        <f t="shared" si="3"/>
        <v>0</v>
      </c>
      <c r="J95" s="18"/>
    </row>
    <row r="96" spans="1:10" x14ac:dyDescent="0.2">
      <c r="A96" s="13" t="s">
        <v>57</v>
      </c>
      <c r="B96" s="14" t="s">
        <v>71</v>
      </c>
      <c r="C96" s="15"/>
      <c r="D96" s="38"/>
      <c r="E96" s="17"/>
      <c r="F96" s="18"/>
      <c r="H96" s="38"/>
      <c r="I96" s="17">
        <f t="shared" si="3"/>
        <v>0</v>
      </c>
      <c r="J96" s="18"/>
    </row>
    <row r="97" spans="1:10" x14ac:dyDescent="0.2">
      <c r="A97" s="15" t="s">
        <v>61</v>
      </c>
      <c r="B97" s="21" t="s">
        <v>92</v>
      </c>
      <c r="C97" s="15" t="s">
        <v>15</v>
      </c>
      <c r="D97" s="38">
        <v>2</v>
      </c>
      <c r="E97" s="39"/>
      <c r="F97" s="18">
        <f>+D97*E97</f>
        <v>0</v>
      </c>
      <c r="H97" s="38"/>
      <c r="I97" s="39">
        <f t="shared" si="3"/>
        <v>0</v>
      </c>
      <c r="J97" s="18">
        <f>+H97*I97</f>
        <v>0</v>
      </c>
    </row>
    <row r="98" spans="1:10" x14ac:dyDescent="0.2">
      <c r="A98" s="13" t="s">
        <v>143</v>
      </c>
      <c r="B98" s="14" t="s">
        <v>72</v>
      </c>
      <c r="C98" s="15"/>
      <c r="D98" s="38"/>
      <c r="E98" s="17"/>
      <c r="F98" s="18"/>
      <c r="H98" s="38"/>
      <c r="I98" s="39">
        <f t="shared" si="3"/>
        <v>0</v>
      </c>
      <c r="J98" s="18"/>
    </row>
    <row r="99" spans="1:10" x14ac:dyDescent="0.2">
      <c r="A99" s="15" t="s">
        <v>144</v>
      </c>
      <c r="B99" s="21" t="s">
        <v>111</v>
      </c>
      <c r="C99" s="15" t="s">
        <v>38</v>
      </c>
      <c r="D99" s="38">
        <v>1</v>
      </c>
      <c r="E99" s="17"/>
      <c r="F99" s="18">
        <f>+D99*E99</f>
        <v>0</v>
      </c>
      <c r="H99" s="38"/>
      <c r="I99" s="39">
        <f t="shared" si="3"/>
        <v>0</v>
      </c>
      <c r="J99" s="18">
        <f>+H99*I99</f>
        <v>0</v>
      </c>
    </row>
    <row r="100" spans="1:10" x14ac:dyDescent="0.2">
      <c r="A100" s="15" t="s">
        <v>145</v>
      </c>
      <c r="B100" s="21" t="s">
        <v>110</v>
      </c>
      <c r="C100" s="15" t="s">
        <v>38</v>
      </c>
      <c r="D100" s="38">
        <v>1</v>
      </c>
      <c r="E100" s="17"/>
      <c r="F100" s="18">
        <f>+D100*E100</f>
        <v>0</v>
      </c>
      <c r="H100" s="38"/>
      <c r="I100" s="39">
        <f t="shared" si="3"/>
        <v>0</v>
      </c>
      <c r="J100" s="18">
        <f>+H100*I100</f>
        <v>0</v>
      </c>
    </row>
    <row r="101" spans="1:10" ht="13.5" thickBot="1" x14ac:dyDescent="0.25">
      <c r="A101" s="13"/>
      <c r="B101" s="14"/>
      <c r="C101" s="15"/>
      <c r="D101" s="16"/>
      <c r="E101" s="17"/>
      <c r="F101" s="18"/>
      <c r="H101" s="16"/>
      <c r="I101" s="17">
        <f t="shared" si="3"/>
        <v>0</v>
      </c>
      <c r="J101" s="18"/>
    </row>
    <row r="102" spans="1:10" ht="13.5" thickBot="1" x14ac:dyDescent="0.25">
      <c r="A102" s="13"/>
      <c r="B102" s="23"/>
      <c r="C102" s="3" t="s">
        <v>37</v>
      </c>
      <c r="D102" s="24"/>
      <c r="E102" s="24"/>
      <c r="F102" s="25">
        <f>SUM(F95:F101)</f>
        <v>0</v>
      </c>
      <c r="H102" s="24"/>
      <c r="I102" s="24"/>
      <c r="J102" s="25">
        <f>SUM(J95:J101)</f>
        <v>0</v>
      </c>
    </row>
    <row r="103" spans="1:10" ht="13.5" thickBot="1" x14ac:dyDescent="0.25">
      <c r="A103" s="40"/>
      <c r="B103" s="41"/>
      <c r="C103" s="42"/>
      <c r="D103" s="43"/>
      <c r="E103" s="44"/>
      <c r="F103" s="45"/>
      <c r="H103" s="43"/>
      <c r="I103" s="44"/>
      <c r="J103" s="45"/>
    </row>
    <row r="104" spans="1:10" s="76" customFormat="1" ht="18.75" customHeight="1" thickBot="1" x14ac:dyDescent="0.25">
      <c r="A104" s="137" t="s">
        <v>88</v>
      </c>
      <c r="B104" s="138"/>
      <c r="C104" s="139"/>
      <c r="D104" s="140" t="s">
        <v>98</v>
      </c>
      <c r="E104" s="141"/>
      <c r="F104" s="53">
        <f>SUM(F8:F103)/2</f>
        <v>0</v>
      </c>
      <c r="H104" s="154" t="s">
        <v>99</v>
      </c>
      <c r="I104" s="155"/>
      <c r="J104" s="52">
        <f>SUM(J8:J103)/2</f>
        <v>0</v>
      </c>
    </row>
    <row r="105" spans="1:10" s="76" customFormat="1" ht="18.75" customHeight="1" thickBot="1" x14ac:dyDescent="0.25">
      <c r="A105" s="131" t="s">
        <v>103</v>
      </c>
      <c r="B105" s="132"/>
      <c r="C105" s="133"/>
      <c r="D105" s="77" t="s">
        <v>22</v>
      </c>
      <c r="E105" s="54">
        <v>0.2</v>
      </c>
      <c r="F105" s="46">
        <f>F104*E105</f>
        <v>0</v>
      </c>
      <c r="H105" s="77" t="s">
        <v>22</v>
      </c>
      <c r="I105" s="54">
        <v>0.2</v>
      </c>
      <c r="J105" s="46">
        <f>J104*I105</f>
        <v>0</v>
      </c>
    </row>
    <row r="106" spans="1:10" s="76" customFormat="1" ht="18.75" customHeight="1" thickBot="1" x14ac:dyDescent="0.25">
      <c r="A106" s="134" t="s">
        <v>84</v>
      </c>
      <c r="B106" s="135"/>
      <c r="C106" s="136"/>
      <c r="D106" s="129" t="s">
        <v>23</v>
      </c>
      <c r="E106" s="130"/>
      <c r="F106" s="47">
        <f>F104+F105</f>
        <v>0</v>
      </c>
      <c r="H106" s="129" t="s">
        <v>23</v>
      </c>
      <c r="I106" s="130"/>
      <c r="J106" s="47">
        <f>J104+J105</f>
        <v>0</v>
      </c>
    </row>
    <row r="107" spans="1:10" ht="13.5" thickBot="1" x14ac:dyDescent="0.25"/>
    <row r="108" spans="1:10" s="76" customFormat="1" ht="18.75" customHeight="1" thickBot="1" x14ac:dyDescent="0.25">
      <c r="B108" s="78"/>
      <c r="D108" s="156" t="s">
        <v>100</v>
      </c>
      <c r="E108" s="157"/>
      <c r="F108" s="49">
        <f>+F104+J104</f>
        <v>0</v>
      </c>
      <c r="H108" s="79"/>
      <c r="I108" s="80"/>
      <c r="J108" s="81"/>
    </row>
    <row r="109" spans="1:10" s="76" customFormat="1" ht="18.75" customHeight="1" thickBot="1" x14ac:dyDescent="0.25">
      <c r="B109" s="78"/>
      <c r="D109" s="77" t="s">
        <v>22</v>
      </c>
      <c r="E109" s="54">
        <v>0.2</v>
      </c>
      <c r="F109" s="46">
        <f>F108*E109</f>
        <v>0</v>
      </c>
      <c r="H109" s="79"/>
      <c r="I109" s="80"/>
      <c r="J109" s="81"/>
    </row>
    <row r="110" spans="1:10" s="76" customFormat="1" ht="18.75" customHeight="1" thickBot="1" x14ac:dyDescent="0.25">
      <c r="B110" s="78"/>
      <c r="D110" s="129" t="s">
        <v>23</v>
      </c>
      <c r="E110" s="130"/>
      <c r="F110" s="47">
        <f>F108+F109</f>
        <v>0</v>
      </c>
      <c r="H110" s="79"/>
      <c r="I110" s="80"/>
      <c r="J110" s="81"/>
    </row>
    <row r="111" spans="1:10" ht="13.5" thickBot="1" x14ac:dyDescent="0.25"/>
    <row r="112" spans="1:10" ht="13.5" thickBot="1" x14ac:dyDescent="0.25">
      <c r="A112" s="68" t="s">
        <v>146</v>
      </c>
      <c r="B112" s="69"/>
      <c r="C112" s="70"/>
      <c r="D112" s="71"/>
      <c r="E112" s="72"/>
      <c r="F112" s="73"/>
      <c r="H112" s="74"/>
      <c r="I112" s="72"/>
      <c r="J112" s="73"/>
    </row>
    <row r="113" spans="1:10" x14ac:dyDescent="0.2">
      <c r="A113" s="67">
        <v>102</v>
      </c>
      <c r="B113" s="66" t="s">
        <v>96</v>
      </c>
      <c r="C113" s="59"/>
      <c r="D113" s="66"/>
      <c r="E113" s="60"/>
      <c r="F113" s="61"/>
      <c r="H113" s="60"/>
      <c r="I113" s="60"/>
      <c r="J113" s="61"/>
    </row>
    <row r="114" spans="1:10" x14ac:dyDescent="0.2">
      <c r="A114" s="13"/>
      <c r="B114" s="12"/>
      <c r="C114" s="15"/>
      <c r="D114" s="16"/>
      <c r="E114" s="17"/>
      <c r="F114" s="18"/>
      <c r="H114" s="16"/>
      <c r="I114" s="17">
        <f t="shared" ref="I114:I116" si="4">E114</f>
        <v>0</v>
      </c>
      <c r="J114" s="18"/>
    </row>
    <row r="115" spans="1:10" x14ac:dyDescent="0.2">
      <c r="A115" s="13" t="s">
        <v>12</v>
      </c>
      <c r="B115" s="14" t="s">
        <v>114</v>
      </c>
      <c r="C115" s="15" t="s">
        <v>8</v>
      </c>
      <c r="D115" s="16">
        <f>455*2+540*2</f>
        <v>1990</v>
      </c>
      <c r="E115" s="17"/>
      <c r="F115" s="18">
        <f>+D115*E115</f>
        <v>0</v>
      </c>
      <c r="H115" s="16"/>
      <c r="I115" s="17">
        <f t="shared" si="4"/>
        <v>0</v>
      </c>
      <c r="J115" s="18">
        <f>+H115*I115</f>
        <v>0</v>
      </c>
    </row>
    <row r="116" spans="1:10" ht="13.5" thickBot="1" x14ac:dyDescent="0.25">
      <c r="A116" s="15"/>
      <c r="B116" s="21"/>
      <c r="C116" s="15"/>
      <c r="D116" s="16"/>
      <c r="E116" s="17"/>
      <c r="F116" s="18"/>
      <c r="H116" s="16"/>
      <c r="I116" s="17">
        <f t="shared" si="4"/>
        <v>0</v>
      </c>
      <c r="J116" s="18"/>
    </row>
    <row r="117" spans="1:10" ht="13.5" thickBot="1" x14ac:dyDescent="0.25">
      <c r="A117" s="13"/>
      <c r="B117" s="23"/>
      <c r="C117" s="3" t="s">
        <v>13</v>
      </c>
      <c r="D117" s="24"/>
      <c r="E117" s="24"/>
      <c r="F117" s="25">
        <f>SUM(F114:F116)</f>
        <v>0</v>
      </c>
      <c r="H117" s="24"/>
      <c r="I117" s="24"/>
      <c r="J117" s="25">
        <f>SUM(J114:J116)</f>
        <v>0</v>
      </c>
    </row>
    <row r="118" spans="1:10" ht="13.5" thickBot="1" x14ac:dyDescent="0.25">
      <c r="A118" s="62"/>
      <c r="B118" s="63"/>
      <c r="C118" s="62"/>
      <c r="D118" s="64"/>
      <c r="E118" s="44"/>
      <c r="F118" s="65"/>
      <c r="H118" s="64"/>
      <c r="I118" s="44"/>
      <c r="J118" s="65"/>
    </row>
  </sheetData>
  <mergeCells count="18">
    <mergeCell ref="J1:J3"/>
    <mergeCell ref="H104:I104"/>
    <mergeCell ref="H106:I106"/>
    <mergeCell ref="D106:E106"/>
    <mergeCell ref="D108:E108"/>
    <mergeCell ref="H1:H3"/>
    <mergeCell ref="I1:I3"/>
    <mergeCell ref="F1:F3"/>
    <mergeCell ref="A1:A3"/>
    <mergeCell ref="B1:B3"/>
    <mergeCell ref="C1:C3"/>
    <mergeCell ref="D1:D3"/>
    <mergeCell ref="E1:E3"/>
    <mergeCell ref="D110:E110"/>
    <mergeCell ref="A105:C105"/>
    <mergeCell ref="A106:C106"/>
    <mergeCell ref="A104:C104"/>
    <mergeCell ref="D104:E104"/>
  </mergeCells>
  <phoneticPr fontId="11" type="noConversion"/>
  <printOptions horizontalCentered="1"/>
  <pageMargins left="0.27559055118110237" right="0.23622047244094491" top="0.62992125984251968" bottom="0.78740157480314965" header="0.19685039370078741" footer="0.31496062992125984"/>
  <pageSetup paperSize="8" scale="86" fitToHeight="5" orientation="portrait" r:id="rId1"/>
  <headerFooter alignWithMargins="0">
    <oddHeader>&amp;L&amp;"Calibri,Gras"&amp;9DOMAINE DE CHANTILLY - FONDATION D'AUMALE - (60)
&amp;"Calibri,Normal"Requalification des voies desservant le parking P1 (véhicules légers et bus)&amp;R&amp;"Calibri,Normal"&amp;9Marché public de travaux
Janvier 2026</oddHeader>
    <oddFooter xml:space="preserve">&amp;L&amp;"Calibri,Gras"&amp;9DQE -&amp;"Calibri,Normal" AREA Sarl le 20/01/2026&amp;C&amp;"Calibri,Normal"&amp;9Lot Unique : VRD&amp;R&amp;"Calibri,Normal"&amp;9Page &amp;P sur &amp;N&amp;"Comic Sans MS,Normal"
</oddFooter>
  </headerFooter>
  <rowBreaks count="2" manualBreakCount="2">
    <brk id="59" max="10" man="1"/>
    <brk id="9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1E4BE-0520-4A2C-B211-5BEF6270EFCB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DQE</vt:lpstr>
      <vt:lpstr>Feuil1</vt:lpstr>
      <vt:lpstr>DQE!Impression_des_titres</vt:lpstr>
      <vt:lpstr>DQE!Zone_d_impression</vt:lpstr>
    </vt:vector>
  </TitlesOfParts>
  <Company>AREA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CHARPENTIER</dc:creator>
  <cp:lastModifiedBy>Guillaume FOSTIER</cp:lastModifiedBy>
  <cp:lastPrinted>2026-01-20T09:40:50Z</cp:lastPrinted>
  <dcterms:created xsi:type="dcterms:W3CDTF">2007-01-18T13:16:24Z</dcterms:created>
  <dcterms:modified xsi:type="dcterms:W3CDTF">2026-01-20T09:41:05Z</dcterms:modified>
</cp:coreProperties>
</file>